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109"/>
  <workbookPr defaultThemeVersion="124226"/>
  <mc:AlternateContent xmlns:mc="http://schemas.openxmlformats.org/markup-compatibility/2006">
    <mc:Choice Requires="x15">
      <x15ac:absPath xmlns:x15ac="http://schemas.microsoft.com/office/spreadsheetml/2010/11/ac" url="/Users/esterkarl/Documents/05 - Blog/3 - baugorilla/"/>
    </mc:Choice>
  </mc:AlternateContent>
  <xr:revisionPtr revIDLastSave="0" documentId="13_ncr:1_{4A22C31B-4E97-0646-9A42-79712B7ABE87}" xr6:coauthVersionLast="40" xr6:coauthVersionMax="40" xr10:uidLastSave="{00000000-0000-0000-0000-000000000000}"/>
  <bookViews>
    <workbookView xWindow="0" yWindow="460" windowWidth="25600" windowHeight="14020" activeTab="1" xr2:uid="{00000000-000D-0000-FFFF-FFFF00000000}"/>
  </bookViews>
  <sheets>
    <sheet name="Beschreibung" sheetId="1" r:id="rId1"/>
    <sheet name="Annuitätendarlehen" sheetId="2" r:id="rId2"/>
  </sheets>
  <calcPr calcId="191029"/>
</workbook>
</file>

<file path=xl/calcChain.xml><?xml version="1.0" encoding="utf-8"?>
<calcChain xmlns="http://schemas.openxmlformats.org/spreadsheetml/2006/main">
  <c r="H21" i="2" l="1"/>
  <c r="D381" i="2" l="1"/>
  <c r="T34" i="2"/>
  <c r="L10"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D101" i="2"/>
  <c r="D102" i="2"/>
  <c r="D103" i="2"/>
  <c r="D104" i="2"/>
  <c r="D105" i="2"/>
  <c r="D106" i="2"/>
  <c r="D107" i="2"/>
  <c r="D108" i="2"/>
  <c r="D109" i="2"/>
  <c r="D110" i="2"/>
  <c r="D111" i="2"/>
  <c r="D112" i="2"/>
  <c r="D113" i="2"/>
  <c r="D114" i="2"/>
  <c r="D115" i="2"/>
  <c r="D116" i="2"/>
  <c r="D117" i="2"/>
  <c r="D118" i="2"/>
  <c r="D119" i="2"/>
  <c r="D120" i="2"/>
  <c r="D121" i="2"/>
  <c r="D122" i="2"/>
  <c r="D123" i="2"/>
  <c r="D124" i="2"/>
  <c r="D125" i="2"/>
  <c r="D126" i="2"/>
  <c r="D127" i="2"/>
  <c r="D128" i="2"/>
  <c r="D129" i="2"/>
  <c r="D130" i="2"/>
  <c r="D131" i="2"/>
  <c r="D132" i="2"/>
  <c r="D133" i="2"/>
  <c r="D134" i="2"/>
  <c r="D135" i="2"/>
  <c r="D136" i="2"/>
  <c r="D137" i="2"/>
  <c r="D138" i="2"/>
  <c r="D139" i="2"/>
  <c r="D140" i="2"/>
  <c r="D141" i="2"/>
  <c r="D142" i="2"/>
  <c r="D143" i="2"/>
  <c r="D144" i="2"/>
  <c r="D145" i="2"/>
  <c r="D146" i="2"/>
  <c r="D147" i="2"/>
  <c r="D148" i="2"/>
  <c r="D149" i="2"/>
  <c r="D150" i="2"/>
  <c r="D151" i="2"/>
  <c r="D152" i="2"/>
  <c r="D153" i="2"/>
  <c r="D154" i="2"/>
  <c r="D155" i="2"/>
  <c r="D156" i="2"/>
  <c r="D157" i="2"/>
  <c r="D158" i="2"/>
  <c r="D159" i="2"/>
  <c r="D160" i="2"/>
  <c r="D161" i="2"/>
  <c r="D162" i="2"/>
  <c r="D163" i="2"/>
  <c r="D164" i="2"/>
  <c r="D165" i="2"/>
  <c r="D166" i="2"/>
  <c r="D167" i="2"/>
  <c r="D168" i="2"/>
  <c r="D169" i="2"/>
  <c r="D170" i="2"/>
  <c r="D171" i="2"/>
  <c r="D172" i="2"/>
  <c r="D173" i="2"/>
  <c r="D174" i="2"/>
  <c r="D175" i="2"/>
  <c r="D176" i="2"/>
  <c r="D177" i="2"/>
  <c r="D178" i="2"/>
  <c r="D179" i="2"/>
  <c r="D180" i="2"/>
  <c r="D181" i="2"/>
  <c r="D182" i="2"/>
  <c r="D183" i="2"/>
  <c r="D184" i="2"/>
  <c r="D185" i="2"/>
  <c r="D186" i="2"/>
  <c r="D187" i="2"/>
  <c r="D188" i="2"/>
  <c r="D189" i="2"/>
  <c r="D190" i="2"/>
  <c r="D191" i="2"/>
  <c r="D192" i="2"/>
  <c r="D193" i="2"/>
  <c r="D194" i="2"/>
  <c r="D195" i="2"/>
  <c r="D196" i="2"/>
  <c r="D197" i="2"/>
  <c r="D198" i="2"/>
  <c r="D199" i="2"/>
  <c r="D200" i="2"/>
  <c r="D201" i="2"/>
  <c r="D202" i="2"/>
  <c r="D203" i="2"/>
  <c r="D204" i="2"/>
  <c r="D205" i="2"/>
  <c r="D206" i="2"/>
  <c r="D207" i="2"/>
  <c r="D208" i="2"/>
  <c r="D209" i="2"/>
  <c r="D210" i="2"/>
  <c r="D211" i="2"/>
  <c r="D212" i="2"/>
  <c r="D213" i="2"/>
  <c r="D214" i="2"/>
  <c r="D215" i="2"/>
  <c r="D216" i="2"/>
  <c r="D217" i="2"/>
  <c r="D218" i="2"/>
  <c r="D219" i="2"/>
  <c r="D220" i="2"/>
  <c r="D221" i="2"/>
  <c r="D222" i="2"/>
  <c r="D223" i="2"/>
  <c r="D224" i="2"/>
  <c r="D225" i="2"/>
  <c r="D226" i="2"/>
  <c r="D227" i="2"/>
  <c r="D228" i="2"/>
  <c r="D229" i="2"/>
  <c r="D230" i="2"/>
  <c r="D231" i="2"/>
  <c r="D232" i="2"/>
  <c r="D233" i="2"/>
  <c r="D234" i="2"/>
  <c r="D235" i="2"/>
  <c r="D236" i="2"/>
  <c r="D237" i="2"/>
  <c r="D238" i="2"/>
  <c r="D239" i="2"/>
  <c r="D240" i="2"/>
  <c r="D241" i="2"/>
  <c r="D242" i="2"/>
  <c r="D243" i="2"/>
  <c r="D244" i="2"/>
  <c r="D245" i="2"/>
  <c r="D246" i="2"/>
  <c r="D247" i="2"/>
  <c r="D248" i="2"/>
  <c r="D249" i="2"/>
  <c r="D250" i="2"/>
  <c r="D251" i="2"/>
  <c r="D252" i="2"/>
  <c r="D253" i="2"/>
  <c r="D254" i="2"/>
  <c r="D255" i="2"/>
  <c r="D256" i="2"/>
  <c r="D257" i="2"/>
  <c r="D258" i="2"/>
  <c r="D259" i="2"/>
  <c r="D260" i="2"/>
  <c r="D261" i="2"/>
  <c r="D262" i="2"/>
  <c r="D263" i="2"/>
  <c r="D264" i="2"/>
  <c r="D265" i="2"/>
  <c r="D266" i="2"/>
  <c r="D267" i="2"/>
  <c r="D268" i="2"/>
  <c r="D269" i="2"/>
  <c r="D270" i="2"/>
  <c r="D271" i="2"/>
  <c r="D272" i="2"/>
  <c r="D273" i="2"/>
  <c r="D274" i="2"/>
  <c r="D275" i="2"/>
  <c r="D276" i="2"/>
  <c r="D277" i="2"/>
  <c r="D278" i="2"/>
  <c r="D279" i="2"/>
  <c r="D280" i="2"/>
  <c r="D281" i="2"/>
  <c r="D282" i="2"/>
  <c r="D283" i="2"/>
  <c r="D284" i="2"/>
  <c r="D285" i="2"/>
  <c r="D286" i="2"/>
  <c r="D287" i="2"/>
  <c r="D288" i="2"/>
  <c r="D289" i="2"/>
  <c r="D290" i="2"/>
  <c r="D291" i="2"/>
  <c r="D292" i="2"/>
  <c r="D293" i="2"/>
  <c r="D294" i="2"/>
  <c r="D295" i="2"/>
  <c r="D296" i="2"/>
  <c r="D297" i="2"/>
  <c r="D298" i="2"/>
  <c r="D299" i="2"/>
  <c r="D300" i="2"/>
  <c r="D301" i="2"/>
  <c r="D302" i="2"/>
  <c r="D303" i="2"/>
  <c r="D304" i="2"/>
  <c r="D305" i="2"/>
  <c r="D306" i="2"/>
  <c r="D307" i="2"/>
  <c r="D308" i="2"/>
  <c r="D309" i="2"/>
  <c r="D310" i="2"/>
  <c r="D311" i="2"/>
  <c r="D312" i="2"/>
  <c r="D313" i="2"/>
  <c r="D314" i="2"/>
  <c r="D315" i="2"/>
  <c r="D316" i="2"/>
  <c r="D317" i="2"/>
  <c r="D318" i="2"/>
  <c r="D319" i="2"/>
  <c r="D320" i="2"/>
  <c r="D321" i="2"/>
  <c r="D322" i="2"/>
  <c r="D323" i="2"/>
  <c r="D324" i="2"/>
  <c r="D325" i="2"/>
  <c r="D326" i="2"/>
  <c r="D327" i="2"/>
  <c r="D328" i="2"/>
  <c r="D329" i="2"/>
  <c r="D330" i="2"/>
  <c r="D331" i="2"/>
  <c r="D332" i="2"/>
  <c r="D333" i="2"/>
  <c r="D334" i="2"/>
  <c r="D335" i="2"/>
  <c r="D336" i="2"/>
  <c r="D337" i="2"/>
  <c r="D338" i="2"/>
  <c r="D339" i="2"/>
  <c r="D340" i="2"/>
  <c r="D341" i="2"/>
  <c r="D342" i="2"/>
  <c r="D343" i="2"/>
  <c r="D344" i="2"/>
  <c r="D345" i="2"/>
  <c r="D346" i="2"/>
  <c r="D347" i="2"/>
  <c r="D348" i="2"/>
  <c r="D349" i="2"/>
  <c r="D350" i="2"/>
  <c r="D351" i="2"/>
  <c r="D352" i="2"/>
  <c r="D353" i="2"/>
  <c r="D354" i="2"/>
  <c r="D355" i="2"/>
  <c r="D356" i="2"/>
  <c r="D357" i="2"/>
  <c r="D358" i="2"/>
  <c r="D359" i="2"/>
  <c r="D360" i="2"/>
  <c r="D361" i="2"/>
  <c r="D362" i="2"/>
  <c r="D363" i="2"/>
  <c r="D364" i="2"/>
  <c r="D365" i="2"/>
  <c r="D366" i="2"/>
  <c r="D367" i="2"/>
  <c r="D368" i="2"/>
  <c r="D369" i="2"/>
  <c r="D370" i="2"/>
  <c r="D371" i="2"/>
  <c r="D372" i="2"/>
  <c r="D373" i="2"/>
  <c r="D374" i="2"/>
  <c r="D375" i="2"/>
  <c r="D376" i="2"/>
  <c r="D377" i="2"/>
  <c r="D378" i="2"/>
  <c r="D379" i="2"/>
  <c r="D380" i="2"/>
  <c r="D38" i="2"/>
  <c r="B21" i="2"/>
  <c r="D22" i="2"/>
  <c r="D23" i="2"/>
  <c r="D24" i="2"/>
  <c r="D25" i="2"/>
  <c r="D26" i="2"/>
  <c r="D27" i="2"/>
  <c r="D28" i="2"/>
  <c r="D29" i="2"/>
  <c r="D30" i="2"/>
  <c r="D31" i="2"/>
  <c r="D32" i="2"/>
  <c r="D33" i="2"/>
  <c r="D34" i="2"/>
  <c r="D35" i="2"/>
  <c r="D36" i="2"/>
  <c r="D37" i="2"/>
  <c r="D39" i="2"/>
  <c r="D40" i="2"/>
  <c r="D41" i="2"/>
  <c r="D42" i="2"/>
  <c r="D43" i="2"/>
  <c r="D44" i="2"/>
  <c r="D45" i="2"/>
  <c r="D46" i="2"/>
  <c r="D47" i="2"/>
  <c r="D48" i="2"/>
  <c r="D49" i="2"/>
  <c r="D50" i="2"/>
  <c r="D51" i="2"/>
  <c r="D52" i="2"/>
  <c r="D53" i="2"/>
  <c r="D54" i="2"/>
  <c r="D55" i="2"/>
  <c r="D56" i="2"/>
  <c r="D21" i="2"/>
  <c r="B22" i="2" l="1"/>
  <c r="J22" i="2" s="1"/>
  <c r="J21" i="2"/>
  <c r="N21" i="2"/>
  <c r="F21" i="2"/>
  <c r="K21" i="2" s="1"/>
  <c r="B23" i="2" l="1"/>
  <c r="J23" i="2" s="1"/>
  <c r="H22" i="2"/>
  <c r="M21" i="2"/>
  <c r="N22" i="2"/>
  <c r="N23" i="2" l="1"/>
  <c r="B24" i="2"/>
  <c r="J24" i="2" s="1"/>
  <c r="F22" i="2"/>
  <c r="K22" i="2" s="1"/>
  <c r="B25" i="2" l="1"/>
  <c r="J25" i="2" s="1"/>
  <c r="N24" i="2"/>
  <c r="H23" i="2"/>
  <c r="M22" i="2"/>
  <c r="B26" i="2" l="1"/>
  <c r="J26" i="2" s="1"/>
  <c r="N25" i="2"/>
  <c r="F23" i="2"/>
  <c r="K23" i="2" s="1"/>
  <c r="N26" i="2" l="1"/>
  <c r="B27" i="2"/>
  <c r="J27" i="2" s="1"/>
  <c r="H24" i="2"/>
  <c r="F24" i="2" s="1"/>
  <c r="K24" i="2" s="1"/>
  <c r="M23" i="2"/>
  <c r="N27" i="2"/>
  <c r="B28" i="2" l="1"/>
  <c r="J28" i="2" s="1"/>
  <c r="H25" i="2"/>
  <c r="F25" i="2" s="1"/>
  <c r="K25" i="2" s="1"/>
  <c r="M24" i="2"/>
  <c r="N28" i="2" l="1"/>
  <c r="B29" i="2"/>
  <c r="J29" i="2" s="1"/>
  <c r="H26" i="2"/>
  <c r="F26" i="2" s="1"/>
  <c r="K26" i="2" s="1"/>
  <c r="M25" i="2"/>
  <c r="N29" i="2" l="1"/>
  <c r="B30" i="2"/>
  <c r="J30" i="2" s="1"/>
  <c r="H27" i="2"/>
  <c r="F27" i="2" s="1"/>
  <c r="K27" i="2" s="1"/>
  <c r="M27" i="2" s="1"/>
  <c r="M26" i="2"/>
  <c r="N30" i="2"/>
  <c r="B31" i="2" l="1"/>
  <c r="J31" i="2" s="1"/>
  <c r="H28" i="2"/>
  <c r="F28" i="2" s="1"/>
  <c r="K28" i="2" s="1"/>
  <c r="M28" i="2" s="1"/>
  <c r="N31" i="2" l="1"/>
  <c r="B32" i="2"/>
  <c r="J32" i="2" s="1"/>
  <c r="H29" i="2"/>
  <c r="F29" i="2" s="1"/>
  <c r="K29" i="2" s="1"/>
  <c r="B33" i="2"/>
  <c r="J33" i="2" s="1"/>
  <c r="N32" i="2"/>
  <c r="H30" i="2" l="1"/>
  <c r="F30" i="2" s="1"/>
  <c r="K30" i="2" s="1"/>
  <c r="M29" i="2"/>
  <c r="B34" i="2"/>
  <c r="J34" i="2" s="1"/>
  <c r="N33" i="2"/>
  <c r="H31" i="2" l="1"/>
  <c r="F31" i="2" s="1"/>
  <c r="K31" i="2" s="1"/>
  <c r="M30" i="2"/>
  <c r="B35" i="2"/>
  <c r="J35" i="2" s="1"/>
  <c r="N34" i="2"/>
  <c r="H32" i="2" l="1"/>
  <c r="F32" i="2" s="1"/>
  <c r="K32" i="2" s="1"/>
  <c r="M31" i="2"/>
  <c r="B36" i="2"/>
  <c r="J36" i="2" s="1"/>
  <c r="N35" i="2"/>
  <c r="H33" i="2" l="1"/>
  <c r="F33" i="2" s="1"/>
  <c r="K33" i="2" s="1"/>
  <c r="M32" i="2"/>
  <c r="B37" i="2"/>
  <c r="J37" i="2" s="1"/>
  <c r="N36" i="2"/>
  <c r="H34" i="2" l="1"/>
  <c r="F34" i="2" s="1"/>
  <c r="K34" i="2" s="1"/>
  <c r="M33" i="2"/>
  <c r="B38" i="2"/>
  <c r="J38" i="2" s="1"/>
  <c r="N37" i="2"/>
  <c r="H35" i="2" l="1"/>
  <c r="F35" i="2" s="1"/>
  <c r="K35" i="2" s="1"/>
  <c r="M34" i="2"/>
  <c r="B39" i="2"/>
  <c r="J39" i="2" s="1"/>
  <c r="N38" i="2"/>
  <c r="H36" i="2" l="1"/>
  <c r="F36" i="2" s="1"/>
  <c r="K36" i="2" s="1"/>
  <c r="M35" i="2"/>
  <c r="B40" i="2"/>
  <c r="J40" i="2" s="1"/>
  <c r="N39" i="2"/>
  <c r="H37" i="2" l="1"/>
  <c r="F37" i="2" s="1"/>
  <c r="K37" i="2" s="1"/>
  <c r="M36" i="2"/>
  <c r="B41" i="2"/>
  <c r="J41" i="2" s="1"/>
  <c r="N40" i="2"/>
  <c r="H38" i="2" l="1"/>
  <c r="F38" i="2" s="1"/>
  <c r="K38" i="2" s="1"/>
  <c r="M37" i="2"/>
  <c r="B42" i="2"/>
  <c r="J42" i="2" s="1"/>
  <c r="N41" i="2"/>
  <c r="H39" i="2" l="1"/>
  <c r="F39" i="2" s="1"/>
  <c r="K39" i="2" s="1"/>
  <c r="M38" i="2"/>
  <c r="B43" i="2"/>
  <c r="J43" i="2" s="1"/>
  <c r="N42" i="2"/>
  <c r="H40" i="2" l="1"/>
  <c r="F40" i="2" s="1"/>
  <c r="K40" i="2" s="1"/>
  <c r="M39" i="2"/>
  <c r="B44" i="2"/>
  <c r="J44" i="2" s="1"/>
  <c r="N43" i="2"/>
  <c r="H41" i="2" l="1"/>
  <c r="F41" i="2" s="1"/>
  <c r="K41" i="2" s="1"/>
  <c r="M40" i="2"/>
  <c r="B45" i="2"/>
  <c r="J45" i="2" s="1"/>
  <c r="N44" i="2"/>
  <c r="H42" i="2" l="1"/>
  <c r="F42" i="2" s="1"/>
  <c r="K42" i="2" s="1"/>
  <c r="M41" i="2"/>
  <c r="B46" i="2"/>
  <c r="J46" i="2" s="1"/>
  <c r="N45" i="2"/>
  <c r="H43" i="2" l="1"/>
  <c r="F43" i="2" s="1"/>
  <c r="K43" i="2" s="1"/>
  <c r="M42" i="2"/>
  <c r="B47" i="2"/>
  <c r="J47" i="2" s="1"/>
  <c r="N46" i="2"/>
  <c r="H44" i="2" l="1"/>
  <c r="F44" i="2" s="1"/>
  <c r="K44" i="2" s="1"/>
  <c r="M43" i="2"/>
  <c r="B48" i="2"/>
  <c r="J48" i="2" s="1"/>
  <c r="N47" i="2"/>
  <c r="H45" i="2" l="1"/>
  <c r="F45" i="2" s="1"/>
  <c r="K45" i="2" s="1"/>
  <c r="M44" i="2"/>
  <c r="B49" i="2"/>
  <c r="J49" i="2" s="1"/>
  <c r="N48" i="2"/>
  <c r="H46" i="2" l="1"/>
  <c r="F46" i="2" s="1"/>
  <c r="K46" i="2" s="1"/>
  <c r="M45" i="2"/>
  <c r="B50" i="2"/>
  <c r="J50" i="2" s="1"/>
  <c r="N49" i="2"/>
  <c r="H47" i="2" l="1"/>
  <c r="F47" i="2" s="1"/>
  <c r="K47" i="2" s="1"/>
  <c r="M46" i="2"/>
  <c r="B51" i="2"/>
  <c r="J51" i="2" s="1"/>
  <c r="N50" i="2"/>
  <c r="H48" i="2" l="1"/>
  <c r="F48" i="2" s="1"/>
  <c r="K48" i="2" s="1"/>
  <c r="M47" i="2"/>
  <c r="B52" i="2"/>
  <c r="J52" i="2" s="1"/>
  <c r="N51" i="2"/>
  <c r="H49" i="2" l="1"/>
  <c r="F49" i="2" s="1"/>
  <c r="K49" i="2" s="1"/>
  <c r="M48" i="2"/>
  <c r="B53" i="2"/>
  <c r="J53" i="2" s="1"/>
  <c r="N52" i="2"/>
  <c r="H50" i="2" l="1"/>
  <c r="F50" i="2" s="1"/>
  <c r="K50" i="2" s="1"/>
  <c r="M49" i="2"/>
  <c r="B54" i="2"/>
  <c r="J54" i="2" s="1"/>
  <c r="N53" i="2"/>
  <c r="H51" i="2" l="1"/>
  <c r="F51" i="2" s="1"/>
  <c r="K51" i="2" s="1"/>
  <c r="M50" i="2"/>
  <c r="B55" i="2"/>
  <c r="J55" i="2" s="1"/>
  <c r="N54" i="2"/>
  <c r="H52" i="2" l="1"/>
  <c r="F52" i="2" s="1"/>
  <c r="K52" i="2" s="1"/>
  <c r="M51" i="2"/>
  <c r="B56" i="2"/>
  <c r="J56" i="2" s="1"/>
  <c r="N55" i="2"/>
  <c r="H53" i="2" l="1"/>
  <c r="F53" i="2" s="1"/>
  <c r="K53" i="2" s="1"/>
  <c r="M52" i="2"/>
  <c r="B57" i="2"/>
  <c r="J57" i="2" s="1"/>
  <c r="N56" i="2"/>
  <c r="H54" i="2" l="1"/>
  <c r="F54" i="2" s="1"/>
  <c r="K54" i="2" s="1"/>
  <c r="M53" i="2"/>
  <c r="N57" i="2"/>
  <c r="B58" i="2"/>
  <c r="J58" i="2" s="1"/>
  <c r="H55" i="2" l="1"/>
  <c r="F55" i="2" s="1"/>
  <c r="K55" i="2" s="1"/>
  <c r="M54" i="2"/>
  <c r="N58" i="2"/>
  <c r="B59" i="2"/>
  <c r="J59" i="2" s="1"/>
  <c r="H56" i="2" l="1"/>
  <c r="F56" i="2" s="1"/>
  <c r="K56" i="2" s="1"/>
  <c r="M55" i="2"/>
  <c r="B60" i="2"/>
  <c r="J60" i="2" s="1"/>
  <c r="N59" i="2"/>
  <c r="H57" i="2" l="1"/>
  <c r="F57" i="2" s="1"/>
  <c r="K57" i="2" s="1"/>
  <c r="M56" i="2"/>
  <c r="B61" i="2"/>
  <c r="J61" i="2" s="1"/>
  <c r="N60" i="2"/>
  <c r="H58" i="2" l="1"/>
  <c r="F58" i="2" s="1"/>
  <c r="K58" i="2" s="1"/>
  <c r="M57" i="2"/>
  <c r="B62" i="2"/>
  <c r="J62" i="2" s="1"/>
  <c r="N61" i="2"/>
  <c r="H59" i="2" l="1"/>
  <c r="F59" i="2" s="1"/>
  <c r="K59" i="2" s="1"/>
  <c r="M58" i="2"/>
  <c r="B63" i="2"/>
  <c r="J63" i="2" s="1"/>
  <c r="N62" i="2"/>
  <c r="H60" i="2" l="1"/>
  <c r="F60" i="2" s="1"/>
  <c r="K60" i="2" s="1"/>
  <c r="M59" i="2"/>
  <c r="B64" i="2"/>
  <c r="J64" i="2" s="1"/>
  <c r="N63" i="2"/>
  <c r="H61" i="2" l="1"/>
  <c r="F61" i="2" s="1"/>
  <c r="K61" i="2" s="1"/>
  <c r="M60" i="2"/>
  <c r="B65" i="2"/>
  <c r="J65" i="2" s="1"/>
  <c r="N64" i="2"/>
  <c r="H62" i="2" l="1"/>
  <c r="F62" i="2" s="1"/>
  <c r="K62" i="2" s="1"/>
  <c r="M61" i="2"/>
  <c r="B66" i="2"/>
  <c r="J66" i="2" s="1"/>
  <c r="N65" i="2"/>
  <c r="H63" i="2" l="1"/>
  <c r="F63" i="2" s="1"/>
  <c r="K63" i="2" s="1"/>
  <c r="M62" i="2"/>
  <c r="B67" i="2"/>
  <c r="J67" i="2" s="1"/>
  <c r="N66" i="2"/>
  <c r="H64" i="2" l="1"/>
  <c r="F64" i="2" s="1"/>
  <c r="K64" i="2" s="1"/>
  <c r="M63" i="2"/>
  <c r="N67" i="2"/>
  <c r="B68" i="2"/>
  <c r="J68" i="2" s="1"/>
  <c r="H65" i="2" l="1"/>
  <c r="F65" i="2" s="1"/>
  <c r="K65" i="2" s="1"/>
  <c r="M64" i="2"/>
  <c r="B69" i="2"/>
  <c r="J69" i="2" s="1"/>
  <c r="N68" i="2"/>
  <c r="H66" i="2" l="1"/>
  <c r="F66" i="2" s="1"/>
  <c r="K66" i="2" s="1"/>
  <c r="M65" i="2"/>
  <c r="N69" i="2"/>
  <c r="B70" i="2"/>
  <c r="J70" i="2" s="1"/>
  <c r="H67" i="2" l="1"/>
  <c r="F67" i="2" s="1"/>
  <c r="K67" i="2" s="1"/>
  <c r="M67" i="2" s="1"/>
  <c r="M66" i="2"/>
  <c r="B71" i="2"/>
  <c r="J71" i="2" s="1"/>
  <c r="N70" i="2"/>
  <c r="H68" i="2" l="1"/>
  <c r="F68" i="2" s="1"/>
  <c r="K68" i="2" s="1"/>
  <c r="B72" i="2"/>
  <c r="J72" i="2" s="1"/>
  <c r="N71" i="2"/>
  <c r="H69" i="2" l="1"/>
  <c r="F69" i="2" s="1"/>
  <c r="K69" i="2" s="1"/>
  <c r="M69" i="2" s="1"/>
  <c r="M68" i="2"/>
  <c r="N72" i="2"/>
  <c r="B73" i="2"/>
  <c r="J73" i="2" s="1"/>
  <c r="H70" i="2" l="1"/>
  <c r="F70" i="2" s="1"/>
  <c r="K70" i="2" s="1"/>
  <c r="H71" i="2" s="1"/>
  <c r="F71" i="2" s="1"/>
  <c r="K71" i="2" s="1"/>
  <c r="N73" i="2"/>
  <c r="B74" i="2"/>
  <c r="J74" i="2" s="1"/>
  <c r="M70" i="2" l="1"/>
  <c r="H72" i="2"/>
  <c r="F72" i="2" s="1"/>
  <c r="K72" i="2" s="1"/>
  <c r="M71" i="2"/>
  <c r="B75" i="2"/>
  <c r="J75" i="2" s="1"/>
  <c r="N74" i="2"/>
  <c r="H73" i="2" l="1"/>
  <c r="F73" i="2" s="1"/>
  <c r="K73" i="2" s="1"/>
  <c r="M72" i="2"/>
  <c r="N75" i="2"/>
  <c r="B76" i="2"/>
  <c r="J76" i="2" s="1"/>
  <c r="H74" i="2" l="1"/>
  <c r="F74" i="2" s="1"/>
  <c r="K74" i="2" s="1"/>
  <c r="M73" i="2"/>
  <c r="N76" i="2"/>
  <c r="B77" i="2"/>
  <c r="J77" i="2" s="1"/>
  <c r="H75" i="2" l="1"/>
  <c r="F75" i="2" s="1"/>
  <c r="K75" i="2" s="1"/>
  <c r="M75" i="2" s="1"/>
  <c r="M74" i="2"/>
  <c r="N77" i="2"/>
  <c r="B78" i="2"/>
  <c r="J78" i="2" s="1"/>
  <c r="H76" i="2" l="1"/>
  <c r="F76" i="2" s="1"/>
  <c r="K76" i="2" s="1"/>
  <c r="M76" i="2" s="1"/>
  <c r="B79" i="2"/>
  <c r="J79" i="2" s="1"/>
  <c r="N78" i="2"/>
  <c r="H77" i="2" l="1"/>
  <c r="F77" i="2" s="1"/>
  <c r="K77" i="2" s="1"/>
  <c r="B80" i="2"/>
  <c r="J80" i="2" s="1"/>
  <c r="N79" i="2"/>
  <c r="H78" i="2" l="1"/>
  <c r="F78" i="2" s="1"/>
  <c r="K78" i="2" s="1"/>
  <c r="M77" i="2"/>
  <c r="B81" i="2"/>
  <c r="J81" i="2" s="1"/>
  <c r="N80" i="2"/>
  <c r="H79" i="2" l="1"/>
  <c r="F79" i="2" s="1"/>
  <c r="K79" i="2" s="1"/>
  <c r="M78" i="2"/>
  <c r="B82" i="2"/>
  <c r="J82" i="2" s="1"/>
  <c r="N81" i="2"/>
  <c r="H80" i="2" l="1"/>
  <c r="F80" i="2" s="1"/>
  <c r="K80" i="2" s="1"/>
  <c r="M79" i="2"/>
  <c r="B83" i="2"/>
  <c r="J83" i="2" s="1"/>
  <c r="N82" i="2"/>
  <c r="H81" i="2" l="1"/>
  <c r="F81" i="2" s="1"/>
  <c r="K81" i="2" s="1"/>
  <c r="M80" i="2"/>
  <c r="N83" i="2"/>
  <c r="B84" i="2"/>
  <c r="J84" i="2" s="1"/>
  <c r="H82" i="2" l="1"/>
  <c r="F82" i="2" s="1"/>
  <c r="K82" i="2" s="1"/>
  <c r="M81" i="2"/>
  <c r="B85" i="2"/>
  <c r="J85" i="2" s="1"/>
  <c r="N84" i="2"/>
  <c r="H83" i="2" l="1"/>
  <c r="F83" i="2" s="1"/>
  <c r="K83" i="2" s="1"/>
  <c r="M82" i="2"/>
  <c r="B86" i="2"/>
  <c r="J86" i="2" s="1"/>
  <c r="N85" i="2"/>
  <c r="H84" i="2" l="1"/>
  <c r="F84" i="2" s="1"/>
  <c r="K84" i="2" s="1"/>
  <c r="M83" i="2"/>
  <c r="B87" i="2"/>
  <c r="J87" i="2" s="1"/>
  <c r="N86" i="2"/>
  <c r="H85" i="2" l="1"/>
  <c r="F85" i="2" s="1"/>
  <c r="K85" i="2" s="1"/>
  <c r="M84" i="2"/>
  <c r="B88" i="2"/>
  <c r="J88" i="2" s="1"/>
  <c r="N87" i="2"/>
  <c r="H86" i="2" l="1"/>
  <c r="F86" i="2" s="1"/>
  <c r="K86" i="2" s="1"/>
  <c r="M85" i="2"/>
  <c r="N88" i="2"/>
  <c r="B89" i="2"/>
  <c r="J89" i="2" s="1"/>
  <c r="H87" i="2" l="1"/>
  <c r="F87" i="2" s="1"/>
  <c r="K87" i="2" s="1"/>
  <c r="M86" i="2"/>
  <c r="N89" i="2"/>
  <c r="B90" i="2"/>
  <c r="J90" i="2" s="1"/>
  <c r="H88" i="2" l="1"/>
  <c r="F88" i="2" s="1"/>
  <c r="K88" i="2" s="1"/>
  <c r="M87" i="2"/>
  <c r="B91" i="2"/>
  <c r="J91" i="2" s="1"/>
  <c r="N90" i="2"/>
  <c r="H89" i="2" l="1"/>
  <c r="F89" i="2" s="1"/>
  <c r="K89" i="2" s="1"/>
  <c r="M88" i="2"/>
  <c r="N91" i="2"/>
  <c r="B92" i="2"/>
  <c r="J92" i="2" s="1"/>
  <c r="H90" i="2" l="1"/>
  <c r="F90" i="2" s="1"/>
  <c r="K90" i="2" s="1"/>
  <c r="M89" i="2"/>
  <c r="B93" i="2"/>
  <c r="J93" i="2" s="1"/>
  <c r="N92" i="2"/>
  <c r="H91" i="2" l="1"/>
  <c r="F91" i="2" s="1"/>
  <c r="K91" i="2" s="1"/>
  <c r="M90" i="2"/>
  <c r="B94" i="2"/>
  <c r="J94" i="2" s="1"/>
  <c r="N93" i="2"/>
  <c r="H92" i="2" l="1"/>
  <c r="F92" i="2" s="1"/>
  <c r="K92" i="2" s="1"/>
  <c r="M91" i="2"/>
  <c r="B95" i="2"/>
  <c r="J95" i="2" s="1"/>
  <c r="N94" i="2"/>
  <c r="H93" i="2" l="1"/>
  <c r="F93" i="2" s="1"/>
  <c r="K93" i="2" s="1"/>
  <c r="M92" i="2"/>
  <c r="B96" i="2"/>
  <c r="J96" i="2" s="1"/>
  <c r="N95" i="2"/>
  <c r="H94" i="2" l="1"/>
  <c r="F94" i="2" s="1"/>
  <c r="K94" i="2" s="1"/>
  <c r="M93" i="2"/>
  <c r="B97" i="2"/>
  <c r="J97" i="2" s="1"/>
  <c r="N96" i="2"/>
  <c r="H95" i="2" l="1"/>
  <c r="F95" i="2" s="1"/>
  <c r="K95" i="2" s="1"/>
  <c r="M94" i="2"/>
  <c r="B98" i="2"/>
  <c r="J98" i="2" s="1"/>
  <c r="N97" i="2"/>
  <c r="H96" i="2" l="1"/>
  <c r="F96" i="2" s="1"/>
  <c r="K96" i="2" s="1"/>
  <c r="M95" i="2"/>
  <c r="B99" i="2"/>
  <c r="J99" i="2" s="1"/>
  <c r="N98" i="2"/>
  <c r="H97" i="2" l="1"/>
  <c r="F97" i="2" s="1"/>
  <c r="K97" i="2" s="1"/>
  <c r="M96" i="2"/>
  <c r="B100" i="2"/>
  <c r="J100" i="2" s="1"/>
  <c r="N99" i="2"/>
  <c r="H98" i="2" l="1"/>
  <c r="F98" i="2" s="1"/>
  <c r="K98" i="2" s="1"/>
  <c r="M97" i="2"/>
  <c r="N100" i="2"/>
  <c r="B101" i="2"/>
  <c r="J101" i="2" s="1"/>
  <c r="H99" i="2" l="1"/>
  <c r="F99" i="2" s="1"/>
  <c r="K99" i="2" s="1"/>
  <c r="M98" i="2"/>
  <c r="N101" i="2"/>
  <c r="B102" i="2"/>
  <c r="J102" i="2" s="1"/>
  <c r="H100" i="2" l="1"/>
  <c r="F100" i="2" s="1"/>
  <c r="K100" i="2" s="1"/>
  <c r="M99" i="2"/>
  <c r="N102" i="2"/>
  <c r="B103" i="2"/>
  <c r="J103" i="2" s="1"/>
  <c r="H101" i="2" l="1"/>
  <c r="F101" i="2" s="1"/>
  <c r="K101" i="2" s="1"/>
  <c r="M100" i="2"/>
  <c r="B104" i="2"/>
  <c r="J104" i="2" s="1"/>
  <c r="N103" i="2"/>
  <c r="H102" i="2" l="1"/>
  <c r="F102" i="2" s="1"/>
  <c r="K102" i="2" s="1"/>
  <c r="M101" i="2"/>
  <c r="B105" i="2"/>
  <c r="J105" i="2" s="1"/>
  <c r="N104" i="2"/>
  <c r="H103" i="2" l="1"/>
  <c r="F103" i="2" s="1"/>
  <c r="K103" i="2" s="1"/>
  <c r="M102" i="2"/>
  <c r="B106" i="2"/>
  <c r="J106" i="2" s="1"/>
  <c r="N105" i="2"/>
  <c r="H104" i="2" l="1"/>
  <c r="F104" i="2" s="1"/>
  <c r="K104" i="2" s="1"/>
  <c r="M103" i="2"/>
  <c r="N106" i="2"/>
  <c r="B107" i="2"/>
  <c r="J107" i="2" s="1"/>
  <c r="H105" i="2" l="1"/>
  <c r="F105" i="2" s="1"/>
  <c r="K105" i="2" s="1"/>
  <c r="M104" i="2"/>
  <c r="B108" i="2"/>
  <c r="J108" i="2" s="1"/>
  <c r="N107" i="2"/>
  <c r="H106" i="2" l="1"/>
  <c r="F106" i="2" s="1"/>
  <c r="K106" i="2" s="1"/>
  <c r="M105" i="2"/>
  <c r="B109" i="2"/>
  <c r="J109" i="2" s="1"/>
  <c r="N108" i="2"/>
  <c r="H107" i="2" l="1"/>
  <c r="F107" i="2" s="1"/>
  <c r="K107" i="2" s="1"/>
  <c r="M106" i="2"/>
  <c r="N109" i="2"/>
  <c r="B110" i="2"/>
  <c r="J110" i="2" s="1"/>
  <c r="H108" i="2" l="1"/>
  <c r="F108" i="2" s="1"/>
  <c r="K108" i="2" s="1"/>
  <c r="M107" i="2"/>
  <c r="N110" i="2"/>
  <c r="B111" i="2"/>
  <c r="J111" i="2" s="1"/>
  <c r="H109" i="2" l="1"/>
  <c r="F109" i="2" s="1"/>
  <c r="K109" i="2" s="1"/>
  <c r="M108" i="2"/>
  <c r="B112" i="2"/>
  <c r="J112" i="2" s="1"/>
  <c r="N111" i="2"/>
  <c r="H110" i="2" l="1"/>
  <c r="F110" i="2" s="1"/>
  <c r="K110" i="2" s="1"/>
  <c r="M109" i="2"/>
  <c r="B113" i="2"/>
  <c r="J113" i="2" s="1"/>
  <c r="N112" i="2"/>
  <c r="H111" i="2" l="1"/>
  <c r="F111" i="2" s="1"/>
  <c r="K111" i="2" s="1"/>
  <c r="M110" i="2"/>
  <c r="B114" i="2"/>
  <c r="J114" i="2" s="1"/>
  <c r="N113" i="2"/>
  <c r="H112" i="2" l="1"/>
  <c r="F112" i="2" s="1"/>
  <c r="K112" i="2" s="1"/>
  <c r="M111" i="2"/>
  <c r="B115" i="2"/>
  <c r="J115" i="2" s="1"/>
  <c r="N114" i="2"/>
  <c r="H113" i="2" l="1"/>
  <c r="F113" i="2" s="1"/>
  <c r="K113" i="2" s="1"/>
  <c r="M112" i="2"/>
  <c r="N115" i="2"/>
  <c r="B116" i="2"/>
  <c r="J116" i="2" s="1"/>
  <c r="H114" i="2" l="1"/>
  <c r="F114" i="2" s="1"/>
  <c r="K114" i="2" s="1"/>
  <c r="M113" i="2"/>
  <c r="B117" i="2"/>
  <c r="J117" i="2" s="1"/>
  <c r="N116" i="2"/>
  <c r="H115" i="2" l="1"/>
  <c r="F115" i="2" s="1"/>
  <c r="K115" i="2" s="1"/>
  <c r="M114" i="2"/>
  <c r="N117" i="2"/>
  <c r="B118" i="2"/>
  <c r="J118" i="2" s="1"/>
  <c r="H116" i="2" l="1"/>
  <c r="F116" i="2" s="1"/>
  <c r="K116" i="2" s="1"/>
  <c r="M115" i="2"/>
  <c r="N118" i="2"/>
  <c r="B119" i="2"/>
  <c r="J119" i="2" s="1"/>
  <c r="H117" i="2" l="1"/>
  <c r="F117" i="2" s="1"/>
  <c r="K117" i="2" s="1"/>
  <c r="M116" i="2"/>
  <c r="N119" i="2"/>
  <c r="B120" i="2"/>
  <c r="J120" i="2" s="1"/>
  <c r="H118" i="2" l="1"/>
  <c r="F118" i="2" s="1"/>
  <c r="K118" i="2" s="1"/>
  <c r="M117" i="2"/>
  <c r="B121" i="2"/>
  <c r="J121" i="2" s="1"/>
  <c r="N120" i="2"/>
  <c r="H119" i="2" l="1"/>
  <c r="F119" i="2" s="1"/>
  <c r="K119" i="2" s="1"/>
  <c r="M118" i="2"/>
  <c r="B122" i="2"/>
  <c r="J122" i="2" s="1"/>
  <c r="N121" i="2"/>
  <c r="H120" i="2" l="1"/>
  <c r="F120" i="2" s="1"/>
  <c r="K120" i="2" s="1"/>
  <c r="M119" i="2"/>
  <c r="B123" i="2"/>
  <c r="J123" i="2" s="1"/>
  <c r="N122" i="2"/>
  <c r="H121" i="2" l="1"/>
  <c r="F121" i="2" s="1"/>
  <c r="K121" i="2" s="1"/>
  <c r="M120" i="2"/>
  <c r="N123" i="2"/>
  <c r="B124" i="2"/>
  <c r="J124" i="2" s="1"/>
  <c r="H122" i="2" l="1"/>
  <c r="F122" i="2" s="1"/>
  <c r="K122" i="2" s="1"/>
  <c r="M121" i="2"/>
  <c r="N124" i="2"/>
  <c r="B125" i="2"/>
  <c r="J125" i="2" s="1"/>
  <c r="H123" i="2" l="1"/>
  <c r="F123" i="2" s="1"/>
  <c r="K123" i="2" s="1"/>
  <c r="M122" i="2"/>
  <c r="N125" i="2"/>
  <c r="B126" i="2"/>
  <c r="J126" i="2" s="1"/>
  <c r="H124" i="2" l="1"/>
  <c r="F124" i="2" s="1"/>
  <c r="K124" i="2" s="1"/>
  <c r="M123" i="2"/>
  <c r="N126" i="2"/>
  <c r="B127" i="2"/>
  <c r="J127" i="2" s="1"/>
  <c r="H125" i="2" l="1"/>
  <c r="F125" i="2" s="1"/>
  <c r="K125" i="2" s="1"/>
  <c r="M124" i="2"/>
  <c r="N127" i="2"/>
  <c r="B128" i="2"/>
  <c r="J128" i="2" s="1"/>
  <c r="H126" i="2" l="1"/>
  <c r="F126" i="2" s="1"/>
  <c r="K126" i="2" s="1"/>
  <c r="M125" i="2"/>
  <c r="B129" i="2"/>
  <c r="J129" i="2" s="1"/>
  <c r="N128" i="2"/>
  <c r="H127" i="2" l="1"/>
  <c r="F127" i="2" s="1"/>
  <c r="K127" i="2" s="1"/>
  <c r="M126" i="2"/>
  <c r="N129" i="2"/>
  <c r="B130" i="2"/>
  <c r="J130" i="2" s="1"/>
  <c r="H128" i="2" l="1"/>
  <c r="F128" i="2" s="1"/>
  <c r="K128" i="2" s="1"/>
  <c r="M127" i="2"/>
  <c r="B131" i="2"/>
  <c r="J131" i="2" s="1"/>
  <c r="N130" i="2"/>
  <c r="H129" i="2" l="1"/>
  <c r="F129" i="2" s="1"/>
  <c r="K129" i="2" s="1"/>
  <c r="M128" i="2"/>
  <c r="B132" i="2"/>
  <c r="J132" i="2" s="1"/>
  <c r="N131" i="2"/>
  <c r="H130" i="2" l="1"/>
  <c r="F130" i="2" s="1"/>
  <c r="K130" i="2" s="1"/>
  <c r="M129" i="2"/>
  <c r="B133" i="2"/>
  <c r="J133" i="2" s="1"/>
  <c r="N132" i="2"/>
  <c r="H131" i="2" l="1"/>
  <c r="F131" i="2" s="1"/>
  <c r="K131" i="2" s="1"/>
  <c r="M130" i="2"/>
  <c r="B134" i="2"/>
  <c r="J134" i="2" s="1"/>
  <c r="N133" i="2"/>
  <c r="H132" i="2" l="1"/>
  <c r="F132" i="2" s="1"/>
  <c r="K132" i="2" s="1"/>
  <c r="M131" i="2"/>
  <c r="B135" i="2"/>
  <c r="J135" i="2" s="1"/>
  <c r="N134" i="2"/>
  <c r="H133" i="2" l="1"/>
  <c r="F133" i="2" s="1"/>
  <c r="K133" i="2" s="1"/>
  <c r="M132" i="2"/>
  <c r="B136" i="2"/>
  <c r="J136" i="2" s="1"/>
  <c r="N135" i="2"/>
  <c r="H134" i="2" l="1"/>
  <c r="F134" i="2" s="1"/>
  <c r="K134" i="2" s="1"/>
  <c r="M133" i="2"/>
  <c r="N136" i="2"/>
  <c r="B137" i="2"/>
  <c r="J137" i="2" s="1"/>
  <c r="H135" i="2" l="1"/>
  <c r="F135" i="2" s="1"/>
  <c r="K135" i="2" s="1"/>
  <c r="M134" i="2"/>
  <c r="N137" i="2"/>
  <c r="B138" i="2"/>
  <c r="J138" i="2" s="1"/>
  <c r="H136" i="2" l="1"/>
  <c r="F136" i="2" s="1"/>
  <c r="K136" i="2" s="1"/>
  <c r="M135" i="2"/>
  <c r="B139" i="2"/>
  <c r="J139" i="2" s="1"/>
  <c r="N138" i="2"/>
  <c r="H137" i="2" l="1"/>
  <c r="F137" i="2" s="1"/>
  <c r="K137" i="2" s="1"/>
  <c r="M136" i="2"/>
  <c r="N139" i="2"/>
  <c r="B140" i="2"/>
  <c r="J140" i="2" s="1"/>
  <c r="H138" i="2" l="1"/>
  <c r="F138" i="2" s="1"/>
  <c r="K138" i="2" s="1"/>
  <c r="M137" i="2"/>
  <c r="N140" i="2"/>
  <c r="B141" i="2"/>
  <c r="J141" i="2" s="1"/>
  <c r="H139" i="2" l="1"/>
  <c r="F139" i="2" s="1"/>
  <c r="K139" i="2" s="1"/>
  <c r="M138" i="2"/>
  <c r="B142" i="2"/>
  <c r="J142" i="2" s="1"/>
  <c r="N141" i="2"/>
  <c r="H140" i="2" l="1"/>
  <c r="F140" i="2" s="1"/>
  <c r="K140" i="2" s="1"/>
  <c r="M139" i="2"/>
  <c r="B143" i="2"/>
  <c r="J143" i="2" s="1"/>
  <c r="N142" i="2"/>
  <c r="H141" i="2" l="1"/>
  <c r="F141" i="2" s="1"/>
  <c r="K141" i="2" s="1"/>
  <c r="M141" i="2" s="1"/>
  <c r="M140" i="2"/>
  <c r="L8" i="2"/>
  <c r="N143" i="2"/>
  <c r="B144" i="2"/>
  <c r="J144" i="2" s="1"/>
  <c r="H142" i="2" l="1"/>
  <c r="F142" i="2" s="1"/>
  <c r="K142" i="2" s="1"/>
  <c r="N144" i="2"/>
  <c r="B145" i="2"/>
  <c r="J145" i="2" s="1"/>
  <c r="H143" i="2" l="1"/>
  <c r="F143" i="2" s="1"/>
  <c r="K143" i="2" s="1"/>
  <c r="M142" i="2"/>
  <c r="B146" i="2"/>
  <c r="J146" i="2" s="1"/>
  <c r="N145" i="2"/>
  <c r="H144" i="2" l="1"/>
  <c r="F144" i="2" s="1"/>
  <c r="K144" i="2" s="1"/>
  <c r="M143" i="2"/>
  <c r="B147" i="2"/>
  <c r="J147" i="2" s="1"/>
  <c r="N146" i="2"/>
  <c r="H145" i="2" l="1"/>
  <c r="F145" i="2" s="1"/>
  <c r="K145" i="2" s="1"/>
  <c r="M144" i="2"/>
  <c r="N147" i="2"/>
  <c r="B148" i="2"/>
  <c r="J148" i="2" s="1"/>
  <c r="H146" i="2" l="1"/>
  <c r="F146" i="2" s="1"/>
  <c r="K146" i="2" s="1"/>
  <c r="M145" i="2"/>
  <c r="N148" i="2"/>
  <c r="B149" i="2"/>
  <c r="J149" i="2" s="1"/>
  <c r="H147" i="2" l="1"/>
  <c r="F147" i="2" s="1"/>
  <c r="K147" i="2" s="1"/>
  <c r="M146" i="2"/>
  <c r="N149" i="2"/>
  <c r="B150" i="2"/>
  <c r="J150" i="2" s="1"/>
  <c r="H148" i="2" l="1"/>
  <c r="F148" i="2" s="1"/>
  <c r="K148" i="2" s="1"/>
  <c r="M147" i="2"/>
  <c r="B151" i="2"/>
  <c r="J151" i="2" s="1"/>
  <c r="N150" i="2"/>
  <c r="H149" i="2" l="1"/>
  <c r="F149" i="2" s="1"/>
  <c r="K149" i="2" s="1"/>
  <c r="M148" i="2"/>
  <c r="B152" i="2"/>
  <c r="J152" i="2" s="1"/>
  <c r="N151" i="2"/>
  <c r="H150" i="2" l="1"/>
  <c r="F150" i="2" s="1"/>
  <c r="K150" i="2" s="1"/>
  <c r="M149" i="2"/>
  <c r="N152" i="2"/>
  <c r="B153" i="2"/>
  <c r="J153" i="2" s="1"/>
  <c r="H151" i="2" l="1"/>
  <c r="F151" i="2" s="1"/>
  <c r="K151" i="2" s="1"/>
  <c r="M150" i="2"/>
  <c r="B154" i="2"/>
  <c r="J154" i="2" s="1"/>
  <c r="N153" i="2"/>
  <c r="H152" i="2" l="1"/>
  <c r="F152" i="2" s="1"/>
  <c r="K152" i="2" s="1"/>
  <c r="M151" i="2"/>
  <c r="B155" i="2"/>
  <c r="J155" i="2" s="1"/>
  <c r="N154" i="2"/>
  <c r="H153" i="2" l="1"/>
  <c r="F153" i="2" s="1"/>
  <c r="K153" i="2" s="1"/>
  <c r="M152" i="2"/>
  <c r="N155" i="2"/>
  <c r="B156" i="2"/>
  <c r="J156" i="2" s="1"/>
  <c r="H154" i="2" l="1"/>
  <c r="F154" i="2" s="1"/>
  <c r="K154" i="2" s="1"/>
  <c r="M153" i="2"/>
  <c r="N156" i="2"/>
  <c r="B157" i="2"/>
  <c r="J157" i="2" s="1"/>
  <c r="H155" i="2" l="1"/>
  <c r="F155" i="2" s="1"/>
  <c r="K155" i="2" s="1"/>
  <c r="M154" i="2"/>
  <c r="N157" i="2"/>
  <c r="B158" i="2"/>
  <c r="J158" i="2" s="1"/>
  <c r="H156" i="2" l="1"/>
  <c r="F156" i="2" s="1"/>
  <c r="K156" i="2" s="1"/>
  <c r="M155" i="2"/>
  <c r="B159" i="2"/>
  <c r="J159" i="2" s="1"/>
  <c r="N158" i="2"/>
  <c r="H157" i="2" l="1"/>
  <c r="F157" i="2" s="1"/>
  <c r="K157" i="2" s="1"/>
  <c r="M156" i="2"/>
  <c r="B160" i="2"/>
  <c r="J160" i="2" s="1"/>
  <c r="N159" i="2"/>
  <c r="H158" i="2" l="1"/>
  <c r="F158" i="2" s="1"/>
  <c r="K158" i="2" s="1"/>
  <c r="M157" i="2"/>
  <c r="B161" i="2"/>
  <c r="J161" i="2" s="1"/>
  <c r="N160" i="2"/>
  <c r="H159" i="2" l="1"/>
  <c r="F159" i="2" s="1"/>
  <c r="K159" i="2" s="1"/>
  <c r="M158" i="2"/>
  <c r="N161" i="2"/>
  <c r="B162" i="2"/>
  <c r="J162" i="2" s="1"/>
  <c r="H160" i="2" l="1"/>
  <c r="F160" i="2" s="1"/>
  <c r="K160" i="2" s="1"/>
  <c r="M159" i="2"/>
  <c r="N162" i="2"/>
  <c r="B163" i="2"/>
  <c r="J163" i="2" s="1"/>
  <c r="H161" i="2" l="1"/>
  <c r="F161" i="2" s="1"/>
  <c r="K161" i="2" s="1"/>
  <c r="M160" i="2"/>
  <c r="B164" i="2"/>
  <c r="J164" i="2" s="1"/>
  <c r="N163" i="2"/>
  <c r="H162" i="2" l="1"/>
  <c r="F162" i="2" s="1"/>
  <c r="K162" i="2" s="1"/>
  <c r="M161" i="2"/>
  <c r="N164" i="2"/>
  <c r="B165" i="2"/>
  <c r="J165" i="2" s="1"/>
  <c r="H163" i="2" l="1"/>
  <c r="F163" i="2" s="1"/>
  <c r="K163" i="2" s="1"/>
  <c r="M162" i="2"/>
  <c r="B166" i="2"/>
  <c r="J166" i="2" s="1"/>
  <c r="N165" i="2"/>
  <c r="H164" i="2" l="1"/>
  <c r="F164" i="2" s="1"/>
  <c r="K164" i="2" s="1"/>
  <c r="M163" i="2"/>
  <c r="B167" i="2"/>
  <c r="J167" i="2" s="1"/>
  <c r="N166" i="2"/>
  <c r="H165" i="2" l="1"/>
  <c r="F165" i="2" s="1"/>
  <c r="K165" i="2" s="1"/>
  <c r="M164" i="2"/>
  <c r="B168" i="2"/>
  <c r="J168" i="2" s="1"/>
  <c r="N167" i="2"/>
  <c r="H166" i="2" l="1"/>
  <c r="F166" i="2" s="1"/>
  <c r="K166" i="2" s="1"/>
  <c r="M165" i="2"/>
  <c r="B169" i="2"/>
  <c r="J169" i="2" s="1"/>
  <c r="N168" i="2"/>
  <c r="H167" i="2" l="1"/>
  <c r="F167" i="2" s="1"/>
  <c r="K167" i="2" s="1"/>
  <c r="M166" i="2"/>
  <c r="N169" i="2"/>
  <c r="B170" i="2"/>
  <c r="J170" i="2" s="1"/>
  <c r="H168" i="2" l="1"/>
  <c r="F168" i="2" s="1"/>
  <c r="K168" i="2" s="1"/>
  <c r="M167" i="2"/>
  <c r="B171" i="2"/>
  <c r="J171" i="2" s="1"/>
  <c r="N170" i="2"/>
  <c r="H169" i="2" l="1"/>
  <c r="F169" i="2" s="1"/>
  <c r="K169" i="2" s="1"/>
  <c r="M168" i="2"/>
  <c r="N171" i="2"/>
  <c r="B172" i="2"/>
  <c r="J172" i="2" s="1"/>
  <c r="H170" i="2" l="1"/>
  <c r="F170" i="2" s="1"/>
  <c r="K170" i="2" s="1"/>
  <c r="M169" i="2"/>
  <c r="B173" i="2"/>
  <c r="J173" i="2" s="1"/>
  <c r="N172" i="2"/>
  <c r="H171" i="2" l="1"/>
  <c r="F171" i="2" s="1"/>
  <c r="K171" i="2" s="1"/>
  <c r="M170" i="2"/>
  <c r="N173" i="2"/>
  <c r="B174" i="2"/>
  <c r="J174" i="2" s="1"/>
  <c r="H172" i="2" l="1"/>
  <c r="F172" i="2" s="1"/>
  <c r="K172" i="2" s="1"/>
  <c r="M171" i="2"/>
  <c r="B175" i="2"/>
  <c r="J175" i="2" s="1"/>
  <c r="N174" i="2"/>
  <c r="H173" i="2" l="1"/>
  <c r="F173" i="2" s="1"/>
  <c r="K173" i="2" s="1"/>
  <c r="M172" i="2"/>
  <c r="B176" i="2"/>
  <c r="J176" i="2" s="1"/>
  <c r="N175" i="2"/>
  <c r="H174" i="2" l="1"/>
  <c r="F174" i="2" s="1"/>
  <c r="K174" i="2" s="1"/>
  <c r="M173" i="2"/>
  <c r="N176" i="2"/>
  <c r="B177" i="2"/>
  <c r="J177" i="2" s="1"/>
  <c r="H175" i="2" l="1"/>
  <c r="F175" i="2" s="1"/>
  <c r="K175" i="2" s="1"/>
  <c r="M174" i="2"/>
  <c r="B178" i="2"/>
  <c r="J178" i="2" s="1"/>
  <c r="N177" i="2"/>
  <c r="H176" i="2" l="1"/>
  <c r="F176" i="2" s="1"/>
  <c r="K176" i="2" s="1"/>
  <c r="M175" i="2"/>
  <c r="N178" i="2"/>
  <c r="B179" i="2"/>
  <c r="J179" i="2" s="1"/>
  <c r="H177" i="2" l="1"/>
  <c r="F177" i="2" s="1"/>
  <c r="K177" i="2" s="1"/>
  <c r="M176" i="2"/>
  <c r="N179" i="2"/>
  <c r="B180" i="2"/>
  <c r="J180" i="2" s="1"/>
  <c r="H178" i="2" l="1"/>
  <c r="F178" i="2" s="1"/>
  <c r="K178" i="2" s="1"/>
  <c r="M177" i="2"/>
  <c r="N180" i="2"/>
  <c r="B181" i="2"/>
  <c r="J181" i="2" s="1"/>
  <c r="H179" i="2" l="1"/>
  <c r="F179" i="2" s="1"/>
  <c r="K179" i="2" s="1"/>
  <c r="M178" i="2"/>
  <c r="N181" i="2"/>
  <c r="B182" i="2"/>
  <c r="J182" i="2" s="1"/>
  <c r="H180" i="2" l="1"/>
  <c r="F180" i="2" s="1"/>
  <c r="K180" i="2" s="1"/>
  <c r="M179" i="2"/>
  <c r="N182" i="2"/>
  <c r="B183" i="2"/>
  <c r="J183" i="2" s="1"/>
  <c r="H181" i="2" l="1"/>
  <c r="F181" i="2" s="1"/>
  <c r="K181" i="2" s="1"/>
  <c r="M180" i="2"/>
  <c r="B184" i="2"/>
  <c r="J184" i="2" s="1"/>
  <c r="N183" i="2"/>
  <c r="H182" i="2" l="1"/>
  <c r="F182" i="2" s="1"/>
  <c r="K182" i="2" s="1"/>
  <c r="M181" i="2"/>
  <c r="N184" i="2"/>
  <c r="B185" i="2"/>
  <c r="J185" i="2" s="1"/>
  <c r="H183" i="2" l="1"/>
  <c r="F183" i="2" s="1"/>
  <c r="K183" i="2" s="1"/>
  <c r="M182" i="2"/>
  <c r="B186" i="2"/>
  <c r="J186" i="2" s="1"/>
  <c r="N185" i="2"/>
  <c r="H184" i="2" l="1"/>
  <c r="F184" i="2" s="1"/>
  <c r="K184" i="2" s="1"/>
  <c r="M183" i="2"/>
  <c r="N186" i="2"/>
  <c r="B187" i="2"/>
  <c r="J187" i="2" s="1"/>
  <c r="H185" i="2" l="1"/>
  <c r="F185" i="2" s="1"/>
  <c r="K185" i="2" s="1"/>
  <c r="M184" i="2"/>
  <c r="N187" i="2"/>
  <c r="B188" i="2"/>
  <c r="J188" i="2" s="1"/>
  <c r="H186" i="2" l="1"/>
  <c r="F186" i="2" s="1"/>
  <c r="K186" i="2" s="1"/>
  <c r="M185" i="2"/>
  <c r="N188" i="2"/>
  <c r="B189" i="2"/>
  <c r="J189" i="2" s="1"/>
  <c r="H187" i="2" l="1"/>
  <c r="F187" i="2" s="1"/>
  <c r="K187" i="2" s="1"/>
  <c r="M186" i="2"/>
  <c r="N189" i="2"/>
  <c r="B190" i="2"/>
  <c r="J190" i="2" s="1"/>
  <c r="H188" i="2" l="1"/>
  <c r="F188" i="2" s="1"/>
  <c r="K188" i="2" s="1"/>
  <c r="M187" i="2"/>
  <c r="B191" i="2"/>
  <c r="J191" i="2" s="1"/>
  <c r="N190" i="2"/>
  <c r="H189" i="2" l="1"/>
  <c r="F189" i="2" s="1"/>
  <c r="K189" i="2" s="1"/>
  <c r="M188" i="2"/>
  <c r="N191" i="2"/>
  <c r="B192" i="2"/>
  <c r="J192" i="2" s="1"/>
  <c r="H190" i="2" l="1"/>
  <c r="F190" i="2" s="1"/>
  <c r="K190" i="2" s="1"/>
  <c r="M189" i="2"/>
  <c r="N192" i="2"/>
  <c r="B193" i="2"/>
  <c r="J193" i="2" s="1"/>
  <c r="H191" i="2" l="1"/>
  <c r="F191" i="2" s="1"/>
  <c r="K191" i="2" s="1"/>
  <c r="M190" i="2"/>
  <c r="B194" i="2"/>
  <c r="J194" i="2" s="1"/>
  <c r="N193" i="2"/>
  <c r="H192" i="2" l="1"/>
  <c r="F192" i="2" s="1"/>
  <c r="K192" i="2" s="1"/>
  <c r="M191" i="2"/>
  <c r="B195" i="2"/>
  <c r="J195" i="2" s="1"/>
  <c r="N194" i="2"/>
  <c r="H193" i="2" l="1"/>
  <c r="F193" i="2" s="1"/>
  <c r="K193" i="2" s="1"/>
  <c r="M192" i="2"/>
  <c r="N195" i="2"/>
  <c r="B196" i="2"/>
  <c r="J196" i="2" s="1"/>
  <c r="H194" i="2" l="1"/>
  <c r="F194" i="2" s="1"/>
  <c r="K194" i="2" s="1"/>
  <c r="M193" i="2"/>
  <c r="N196" i="2"/>
  <c r="B197" i="2"/>
  <c r="J197" i="2" s="1"/>
  <c r="H195" i="2" l="1"/>
  <c r="F195" i="2" s="1"/>
  <c r="K195" i="2" s="1"/>
  <c r="M194" i="2"/>
  <c r="B198" i="2"/>
  <c r="J198" i="2" s="1"/>
  <c r="N197" i="2"/>
  <c r="H196" i="2" l="1"/>
  <c r="F196" i="2" s="1"/>
  <c r="K196" i="2" s="1"/>
  <c r="M195" i="2"/>
  <c r="B199" i="2"/>
  <c r="J199" i="2" s="1"/>
  <c r="N198" i="2"/>
  <c r="H197" i="2" l="1"/>
  <c r="F197" i="2" s="1"/>
  <c r="K197" i="2" s="1"/>
  <c r="M196" i="2"/>
  <c r="N199" i="2"/>
  <c r="B200" i="2"/>
  <c r="J200" i="2" s="1"/>
  <c r="H198" i="2" l="1"/>
  <c r="F198" i="2" s="1"/>
  <c r="K198" i="2" s="1"/>
  <c r="M197" i="2"/>
  <c r="B201" i="2"/>
  <c r="J201" i="2" s="1"/>
  <c r="N200" i="2"/>
  <c r="H199" i="2" l="1"/>
  <c r="F199" i="2" s="1"/>
  <c r="K199" i="2" s="1"/>
  <c r="M198" i="2"/>
  <c r="N201" i="2"/>
  <c r="B202" i="2"/>
  <c r="J202" i="2" s="1"/>
  <c r="H200" i="2" l="1"/>
  <c r="F200" i="2" s="1"/>
  <c r="K200" i="2" s="1"/>
  <c r="M199" i="2"/>
  <c r="N202" i="2"/>
  <c r="B203" i="2"/>
  <c r="J203" i="2" s="1"/>
  <c r="H201" i="2" l="1"/>
  <c r="F201" i="2" s="1"/>
  <c r="K201" i="2" s="1"/>
  <c r="M200" i="2"/>
  <c r="N203" i="2"/>
  <c r="B204" i="2"/>
  <c r="J204" i="2" s="1"/>
  <c r="H202" i="2" l="1"/>
  <c r="F202" i="2" s="1"/>
  <c r="K202" i="2" s="1"/>
  <c r="M201" i="2"/>
  <c r="B205" i="2"/>
  <c r="J205" i="2" s="1"/>
  <c r="N204" i="2"/>
  <c r="H203" i="2" l="1"/>
  <c r="F203" i="2" s="1"/>
  <c r="K203" i="2" s="1"/>
  <c r="M202" i="2"/>
  <c r="N205" i="2"/>
  <c r="B206" i="2"/>
  <c r="J206" i="2" s="1"/>
  <c r="H204" i="2" l="1"/>
  <c r="F204" i="2" s="1"/>
  <c r="K204" i="2" s="1"/>
  <c r="M203" i="2"/>
  <c r="B207" i="2"/>
  <c r="J207" i="2" s="1"/>
  <c r="N206" i="2"/>
  <c r="H205" i="2" l="1"/>
  <c r="F205" i="2" s="1"/>
  <c r="K205" i="2" s="1"/>
  <c r="M204" i="2"/>
  <c r="N207" i="2"/>
  <c r="B208" i="2"/>
  <c r="J208" i="2" s="1"/>
  <c r="H206" i="2" l="1"/>
  <c r="F206" i="2" s="1"/>
  <c r="K206" i="2" s="1"/>
  <c r="M205" i="2"/>
  <c r="N208" i="2"/>
  <c r="B209" i="2"/>
  <c r="J209" i="2" s="1"/>
  <c r="H207" i="2" l="1"/>
  <c r="F207" i="2" s="1"/>
  <c r="K207" i="2" s="1"/>
  <c r="M206" i="2"/>
  <c r="N209" i="2"/>
  <c r="B210" i="2"/>
  <c r="J210" i="2" s="1"/>
  <c r="H208" i="2" l="1"/>
  <c r="F208" i="2" s="1"/>
  <c r="K208" i="2" s="1"/>
  <c r="M207" i="2"/>
  <c r="B211" i="2"/>
  <c r="J211" i="2" s="1"/>
  <c r="N210" i="2"/>
  <c r="H209" i="2" l="1"/>
  <c r="F209" i="2" s="1"/>
  <c r="K209" i="2" s="1"/>
  <c r="M208" i="2"/>
  <c r="N211" i="2"/>
  <c r="B212" i="2"/>
  <c r="J212" i="2" s="1"/>
  <c r="H210" i="2" l="1"/>
  <c r="F210" i="2" s="1"/>
  <c r="K210" i="2" s="1"/>
  <c r="M209" i="2"/>
  <c r="B213" i="2"/>
  <c r="J213" i="2" s="1"/>
  <c r="N212" i="2"/>
  <c r="H211" i="2" l="1"/>
  <c r="F211" i="2" s="1"/>
  <c r="K211" i="2" s="1"/>
  <c r="M210" i="2"/>
  <c r="N213" i="2"/>
  <c r="B214" i="2"/>
  <c r="J214" i="2" s="1"/>
  <c r="H212" i="2" l="1"/>
  <c r="F212" i="2" s="1"/>
  <c r="K212" i="2" s="1"/>
  <c r="M211" i="2"/>
  <c r="B215" i="2"/>
  <c r="J215" i="2" s="1"/>
  <c r="N214" i="2"/>
  <c r="H213" i="2" l="1"/>
  <c r="F213" i="2" s="1"/>
  <c r="K213" i="2" s="1"/>
  <c r="M212" i="2"/>
  <c r="N215" i="2"/>
  <c r="B216" i="2"/>
  <c r="J216" i="2" s="1"/>
  <c r="H214" i="2" l="1"/>
  <c r="F214" i="2" s="1"/>
  <c r="K214" i="2" s="1"/>
  <c r="M213" i="2"/>
  <c r="B217" i="2"/>
  <c r="J217" i="2" s="1"/>
  <c r="N216" i="2"/>
  <c r="H215" i="2" l="1"/>
  <c r="F215" i="2" s="1"/>
  <c r="K215" i="2" s="1"/>
  <c r="M214" i="2"/>
  <c r="N217" i="2"/>
  <c r="B218" i="2"/>
  <c r="J218" i="2" s="1"/>
  <c r="H216" i="2" l="1"/>
  <c r="F216" i="2" s="1"/>
  <c r="K216" i="2" s="1"/>
  <c r="M215" i="2"/>
  <c r="B219" i="2"/>
  <c r="J219" i="2" s="1"/>
  <c r="N218" i="2"/>
  <c r="H217" i="2" l="1"/>
  <c r="F217" i="2" s="1"/>
  <c r="K217" i="2" s="1"/>
  <c r="M216" i="2"/>
  <c r="N219" i="2"/>
  <c r="B220" i="2"/>
  <c r="J220" i="2" s="1"/>
  <c r="H218" i="2" l="1"/>
  <c r="F218" i="2" s="1"/>
  <c r="K218" i="2" s="1"/>
  <c r="M217" i="2"/>
  <c r="B221" i="2"/>
  <c r="J221" i="2" s="1"/>
  <c r="N220" i="2"/>
  <c r="H219" i="2" l="1"/>
  <c r="F219" i="2" s="1"/>
  <c r="K219" i="2" s="1"/>
  <c r="M218" i="2"/>
  <c r="B222" i="2"/>
  <c r="J222" i="2" s="1"/>
  <c r="N221" i="2"/>
  <c r="H220" i="2" l="1"/>
  <c r="F220" i="2" s="1"/>
  <c r="K220" i="2" s="1"/>
  <c r="M219" i="2"/>
  <c r="N222" i="2"/>
  <c r="B223" i="2"/>
  <c r="J223" i="2" s="1"/>
  <c r="H221" i="2" l="1"/>
  <c r="F221" i="2" s="1"/>
  <c r="K221" i="2" s="1"/>
  <c r="M220" i="2"/>
  <c r="N223" i="2"/>
  <c r="B224" i="2"/>
  <c r="J224" i="2" s="1"/>
  <c r="H222" i="2" l="1"/>
  <c r="F222" i="2" s="1"/>
  <c r="K222" i="2" s="1"/>
  <c r="M221" i="2"/>
  <c r="B225" i="2"/>
  <c r="J225" i="2" s="1"/>
  <c r="N224" i="2"/>
  <c r="H223" i="2" l="1"/>
  <c r="F223" i="2" s="1"/>
  <c r="K223" i="2" s="1"/>
  <c r="M222" i="2"/>
  <c r="B226" i="2"/>
  <c r="J226" i="2" s="1"/>
  <c r="N225" i="2"/>
  <c r="H224" i="2" l="1"/>
  <c r="F224" i="2" s="1"/>
  <c r="K224" i="2" s="1"/>
  <c r="M223" i="2"/>
  <c r="B227" i="2"/>
  <c r="J227" i="2" s="1"/>
  <c r="N226" i="2"/>
  <c r="H225" i="2" l="1"/>
  <c r="F225" i="2" s="1"/>
  <c r="K225" i="2" s="1"/>
  <c r="M224" i="2"/>
  <c r="N227" i="2"/>
  <c r="B228" i="2"/>
  <c r="J228" i="2" s="1"/>
  <c r="H226" i="2" l="1"/>
  <c r="F226" i="2" s="1"/>
  <c r="K226" i="2" s="1"/>
  <c r="M225" i="2"/>
  <c r="B229" i="2"/>
  <c r="J229" i="2" s="1"/>
  <c r="N228" i="2"/>
  <c r="H227" i="2" l="1"/>
  <c r="F227" i="2" s="1"/>
  <c r="K227" i="2" s="1"/>
  <c r="M226" i="2"/>
  <c r="N229" i="2"/>
  <c r="B230" i="2"/>
  <c r="J230" i="2" s="1"/>
  <c r="H228" i="2" l="1"/>
  <c r="F228" i="2" s="1"/>
  <c r="K228" i="2" s="1"/>
  <c r="M227" i="2"/>
  <c r="B231" i="2"/>
  <c r="J231" i="2" s="1"/>
  <c r="N230" i="2"/>
  <c r="H229" i="2" l="1"/>
  <c r="F229" i="2" s="1"/>
  <c r="K229" i="2" s="1"/>
  <c r="M228" i="2"/>
  <c r="B232" i="2"/>
  <c r="J232" i="2" s="1"/>
  <c r="N231" i="2"/>
  <c r="H230" i="2" l="1"/>
  <c r="F230" i="2" s="1"/>
  <c r="K230" i="2" s="1"/>
  <c r="M229" i="2"/>
  <c r="B233" i="2"/>
  <c r="J233" i="2" s="1"/>
  <c r="N232" i="2"/>
  <c r="H231" i="2" l="1"/>
  <c r="F231" i="2" s="1"/>
  <c r="K231" i="2" s="1"/>
  <c r="M230" i="2"/>
  <c r="B234" i="2"/>
  <c r="J234" i="2" s="1"/>
  <c r="N233" i="2"/>
  <c r="H232" i="2" l="1"/>
  <c r="F232" i="2" s="1"/>
  <c r="K232" i="2" s="1"/>
  <c r="M231" i="2"/>
  <c r="N234" i="2"/>
  <c r="B235" i="2"/>
  <c r="J235" i="2" s="1"/>
  <c r="H233" i="2" l="1"/>
  <c r="F233" i="2" s="1"/>
  <c r="K233" i="2" s="1"/>
  <c r="M232" i="2"/>
  <c r="N235" i="2"/>
  <c r="B236" i="2"/>
  <c r="J236" i="2" s="1"/>
  <c r="H234" i="2" l="1"/>
  <c r="F234" i="2" s="1"/>
  <c r="K234" i="2" s="1"/>
  <c r="M233" i="2"/>
  <c r="B237" i="2"/>
  <c r="J237" i="2" s="1"/>
  <c r="N236" i="2"/>
  <c r="H235" i="2" l="1"/>
  <c r="F235" i="2" s="1"/>
  <c r="K235" i="2" s="1"/>
  <c r="M234" i="2"/>
  <c r="N237" i="2"/>
  <c r="B238" i="2"/>
  <c r="J238" i="2" s="1"/>
  <c r="H236" i="2" l="1"/>
  <c r="F236" i="2" s="1"/>
  <c r="K236" i="2" s="1"/>
  <c r="M235" i="2"/>
  <c r="N238" i="2"/>
  <c r="B239" i="2"/>
  <c r="J239" i="2" s="1"/>
  <c r="H237" i="2" l="1"/>
  <c r="F237" i="2" s="1"/>
  <c r="K237" i="2" s="1"/>
  <c r="M236" i="2"/>
  <c r="B240" i="2"/>
  <c r="J240" i="2" s="1"/>
  <c r="N239" i="2"/>
  <c r="H238" i="2" l="1"/>
  <c r="F238" i="2" s="1"/>
  <c r="K238" i="2" s="1"/>
  <c r="M237" i="2"/>
  <c r="N240" i="2"/>
  <c r="B241" i="2"/>
  <c r="J241" i="2" s="1"/>
  <c r="H239" i="2" l="1"/>
  <c r="F239" i="2" s="1"/>
  <c r="K239" i="2" s="1"/>
  <c r="M238" i="2"/>
  <c r="B242" i="2"/>
  <c r="J242" i="2" s="1"/>
  <c r="N241" i="2"/>
  <c r="H240" i="2" l="1"/>
  <c r="F240" i="2" s="1"/>
  <c r="K240" i="2" s="1"/>
  <c r="M239" i="2"/>
  <c r="B243" i="2"/>
  <c r="J243" i="2" s="1"/>
  <c r="N242" i="2"/>
  <c r="H241" i="2" l="1"/>
  <c r="F241" i="2" s="1"/>
  <c r="K241" i="2" s="1"/>
  <c r="M240" i="2"/>
  <c r="B244" i="2"/>
  <c r="J244" i="2" s="1"/>
  <c r="N243" i="2"/>
  <c r="H242" i="2" l="1"/>
  <c r="F242" i="2" s="1"/>
  <c r="K242" i="2" s="1"/>
  <c r="M241" i="2"/>
  <c r="N244" i="2"/>
  <c r="B245" i="2"/>
  <c r="J245" i="2" s="1"/>
  <c r="H243" i="2" l="1"/>
  <c r="F243" i="2" s="1"/>
  <c r="K243" i="2" s="1"/>
  <c r="M242" i="2"/>
  <c r="B246" i="2"/>
  <c r="J246" i="2" s="1"/>
  <c r="N245" i="2"/>
  <c r="H244" i="2" l="1"/>
  <c r="F244" i="2" s="1"/>
  <c r="K244" i="2" s="1"/>
  <c r="M243" i="2"/>
  <c r="B247" i="2"/>
  <c r="J247" i="2" s="1"/>
  <c r="N246" i="2"/>
  <c r="H245" i="2" l="1"/>
  <c r="F245" i="2" s="1"/>
  <c r="K245" i="2" s="1"/>
  <c r="M244" i="2"/>
  <c r="B248" i="2"/>
  <c r="J248" i="2" s="1"/>
  <c r="N247" i="2"/>
  <c r="H246" i="2" l="1"/>
  <c r="F246" i="2" s="1"/>
  <c r="K246" i="2" s="1"/>
  <c r="M245" i="2"/>
  <c r="B249" i="2"/>
  <c r="J249" i="2" s="1"/>
  <c r="N248" i="2"/>
  <c r="H247" i="2" l="1"/>
  <c r="F247" i="2" s="1"/>
  <c r="K247" i="2" s="1"/>
  <c r="M246" i="2"/>
  <c r="N249" i="2"/>
  <c r="B250" i="2"/>
  <c r="J250" i="2" s="1"/>
  <c r="H248" i="2" l="1"/>
  <c r="F248" i="2" s="1"/>
  <c r="K248" i="2" s="1"/>
  <c r="M247" i="2"/>
  <c r="B251" i="2"/>
  <c r="J251" i="2" s="1"/>
  <c r="N250" i="2"/>
  <c r="H249" i="2" l="1"/>
  <c r="F249" i="2" s="1"/>
  <c r="K249" i="2" s="1"/>
  <c r="M248" i="2"/>
  <c r="B252" i="2"/>
  <c r="J252" i="2" s="1"/>
  <c r="N251" i="2"/>
  <c r="H250" i="2" l="1"/>
  <c r="F250" i="2" s="1"/>
  <c r="K250" i="2" s="1"/>
  <c r="M249" i="2"/>
  <c r="N252" i="2"/>
  <c r="B253" i="2"/>
  <c r="J253" i="2" s="1"/>
  <c r="H251" i="2" l="1"/>
  <c r="F251" i="2" s="1"/>
  <c r="K251" i="2" s="1"/>
  <c r="M250" i="2"/>
  <c r="B254" i="2"/>
  <c r="J254" i="2" s="1"/>
  <c r="N253" i="2"/>
  <c r="H252" i="2" l="1"/>
  <c r="F252" i="2" s="1"/>
  <c r="K252" i="2" s="1"/>
  <c r="M251" i="2"/>
  <c r="N254" i="2"/>
  <c r="B255" i="2"/>
  <c r="J255" i="2" s="1"/>
  <c r="H253" i="2" l="1"/>
  <c r="F253" i="2" s="1"/>
  <c r="K253" i="2" s="1"/>
  <c r="M252" i="2"/>
  <c r="N255" i="2"/>
  <c r="B256" i="2"/>
  <c r="J256" i="2" s="1"/>
  <c r="H254" i="2" l="1"/>
  <c r="F254" i="2" s="1"/>
  <c r="K254" i="2" s="1"/>
  <c r="M253" i="2"/>
  <c r="N256" i="2"/>
  <c r="B257" i="2"/>
  <c r="J257" i="2" s="1"/>
  <c r="H255" i="2" l="1"/>
  <c r="F255" i="2" s="1"/>
  <c r="K255" i="2" s="1"/>
  <c r="M254" i="2"/>
  <c r="B258" i="2"/>
  <c r="J258" i="2" s="1"/>
  <c r="N257" i="2"/>
  <c r="H256" i="2" l="1"/>
  <c r="F256" i="2" s="1"/>
  <c r="K256" i="2" s="1"/>
  <c r="M255" i="2"/>
  <c r="B259" i="2"/>
  <c r="J259" i="2" s="1"/>
  <c r="N258" i="2"/>
  <c r="H257" i="2" l="1"/>
  <c r="F257" i="2" s="1"/>
  <c r="K257" i="2" s="1"/>
  <c r="M256" i="2"/>
  <c r="N259" i="2"/>
  <c r="B260" i="2"/>
  <c r="J260" i="2" s="1"/>
  <c r="H258" i="2" l="1"/>
  <c r="F258" i="2" s="1"/>
  <c r="K258" i="2" s="1"/>
  <c r="M257" i="2"/>
  <c r="B261" i="2"/>
  <c r="J261" i="2" s="1"/>
  <c r="N260" i="2"/>
  <c r="H259" i="2" l="1"/>
  <c r="F259" i="2" s="1"/>
  <c r="K259" i="2" s="1"/>
  <c r="M258" i="2"/>
  <c r="N261" i="2"/>
  <c r="B262" i="2"/>
  <c r="J262" i="2" s="1"/>
  <c r="H260" i="2" l="1"/>
  <c r="F260" i="2" s="1"/>
  <c r="K260" i="2" s="1"/>
  <c r="M259" i="2"/>
  <c r="N262" i="2"/>
  <c r="B263" i="2"/>
  <c r="J263" i="2" s="1"/>
  <c r="H261" i="2" l="1"/>
  <c r="F261" i="2" s="1"/>
  <c r="K261" i="2" s="1"/>
  <c r="M260" i="2"/>
  <c r="B264" i="2"/>
  <c r="J264" i="2" s="1"/>
  <c r="N263" i="2"/>
  <c r="H262" i="2" l="1"/>
  <c r="F262" i="2" s="1"/>
  <c r="K262" i="2" s="1"/>
  <c r="M261" i="2"/>
  <c r="B265" i="2"/>
  <c r="J265" i="2" s="1"/>
  <c r="N264" i="2"/>
  <c r="H263" i="2" l="1"/>
  <c r="F263" i="2" s="1"/>
  <c r="K263" i="2" s="1"/>
  <c r="M262" i="2"/>
  <c r="N265" i="2"/>
  <c r="B266" i="2"/>
  <c r="J266" i="2" s="1"/>
  <c r="H264" i="2" l="1"/>
  <c r="F264" i="2" s="1"/>
  <c r="K264" i="2" s="1"/>
  <c r="M263" i="2"/>
  <c r="B267" i="2"/>
  <c r="J267" i="2" s="1"/>
  <c r="N266" i="2"/>
  <c r="H265" i="2" l="1"/>
  <c r="F265" i="2" s="1"/>
  <c r="K265" i="2" s="1"/>
  <c r="M264" i="2"/>
  <c r="B268" i="2"/>
  <c r="J268" i="2" s="1"/>
  <c r="N267" i="2"/>
  <c r="H266" i="2" l="1"/>
  <c r="F266" i="2" s="1"/>
  <c r="K266" i="2" s="1"/>
  <c r="M265" i="2"/>
  <c r="N268" i="2"/>
  <c r="B269" i="2"/>
  <c r="J269" i="2" s="1"/>
  <c r="H267" i="2" l="1"/>
  <c r="F267" i="2" s="1"/>
  <c r="K267" i="2" s="1"/>
  <c r="M266" i="2"/>
  <c r="N269" i="2"/>
  <c r="B270" i="2"/>
  <c r="J270" i="2" s="1"/>
  <c r="H268" i="2" l="1"/>
  <c r="F268" i="2" s="1"/>
  <c r="K268" i="2" s="1"/>
  <c r="M267" i="2"/>
  <c r="B271" i="2"/>
  <c r="J271" i="2" s="1"/>
  <c r="N270" i="2"/>
  <c r="H269" i="2" l="1"/>
  <c r="F269" i="2" s="1"/>
  <c r="K269" i="2" s="1"/>
  <c r="M268" i="2"/>
  <c r="B272" i="2"/>
  <c r="J272" i="2" s="1"/>
  <c r="N271" i="2"/>
  <c r="H270" i="2" l="1"/>
  <c r="F270" i="2" s="1"/>
  <c r="K270" i="2" s="1"/>
  <c r="M269" i="2"/>
  <c r="N272" i="2"/>
  <c r="B273" i="2"/>
  <c r="J273" i="2" s="1"/>
  <c r="H271" i="2" l="1"/>
  <c r="F271" i="2" s="1"/>
  <c r="K271" i="2" s="1"/>
  <c r="M270" i="2"/>
  <c r="N273" i="2"/>
  <c r="B274" i="2"/>
  <c r="J274" i="2" s="1"/>
  <c r="H272" i="2" l="1"/>
  <c r="F272" i="2" s="1"/>
  <c r="K272" i="2" s="1"/>
  <c r="M271" i="2"/>
  <c r="B275" i="2"/>
  <c r="J275" i="2" s="1"/>
  <c r="N274" i="2"/>
  <c r="H273" i="2" l="1"/>
  <c r="F273" i="2" s="1"/>
  <c r="K273" i="2" s="1"/>
  <c r="M272" i="2"/>
  <c r="B276" i="2"/>
  <c r="J276" i="2" s="1"/>
  <c r="N275" i="2"/>
  <c r="H274" i="2" l="1"/>
  <c r="F274" i="2" s="1"/>
  <c r="K274" i="2" s="1"/>
  <c r="M273" i="2"/>
  <c r="B277" i="2"/>
  <c r="J277" i="2" s="1"/>
  <c r="N276" i="2"/>
  <c r="H275" i="2" l="1"/>
  <c r="F275" i="2" s="1"/>
  <c r="K275" i="2" s="1"/>
  <c r="M274" i="2"/>
  <c r="N277" i="2"/>
  <c r="B278" i="2"/>
  <c r="J278" i="2" s="1"/>
  <c r="H276" i="2" l="1"/>
  <c r="F276" i="2" s="1"/>
  <c r="K276" i="2" s="1"/>
  <c r="M275" i="2"/>
  <c r="B279" i="2"/>
  <c r="J279" i="2" s="1"/>
  <c r="N278" i="2"/>
  <c r="H277" i="2" l="1"/>
  <c r="F277" i="2" s="1"/>
  <c r="K277" i="2" s="1"/>
  <c r="M276" i="2"/>
  <c r="B280" i="2"/>
  <c r="J280" i="2" s="1"/>
  <c r="N279" i="2"/>
  <c r="H278" i="2" l="1"/>
  <c r="F278" i="2" s="1"/>
  <c r="K278" i="2" s="1"/>
  <c r="M277" i="2"/>
  <c r="N280" i="2"/>
  <c r="B281" i="2"/>
  <c r="J281" i="2" s="1"/>
  <c r="H279" i="2" l="1"/>
  <c r="F279" i="2" s="1"/>
  <c r="K279" i="2" s="1"/>
  <c r="M278" i="2"/>
  <c r="N281" i="2"/>
  <c r="B282" i="2"/>
  <c r="J282" i="2" s="1"/>
  <c r="H280" i="2" l="1"/>
  <c r="F280" i="2" s="1"/>
  <c r="K280" i="2" s="1"/>
  <c r="M279" i="2"/>
  <c r="B283" i="2"/>
  <c r="J283" i="2" s="1"/>
  <c r="N282" i="2"/>
  <c r="H281" i="2" l="1"/>
  <c r="F281" i="2" s="1"/>
  <c r="K281" i="2" s="1"/>
  <c r="M280" i="2"/>
  <c r="B284" i="2"/>
  <c r="J284" i="2" s="1"/>
  <c r="N283" i="2"/>
  <c r="H282" i="2" l="1"/>
  <c r="F282" i="2" s="1"/>
  <c r="K282" i="2" s="1"/>
  <c r="M281" i="2"/>
  <c r="N284" i="2"/>
  <c r="B285" i="2"/>
  <c r="J285" i="2" s="1"/>
  <c r="H283" i="2" l="1"/>
  <c r="F283" i="2" s="1"/>
  <c r="K283" i="2" s="1"/>
  <c r="M282" i="2"/>
  <c r="B286" i="2"/>
  <c r="J286" i="2" s="1"/>
  <c r="N285" i="2"/>
  <c r="H284" i="2" l="1"/>
  <c r="F284" i="2" s="1"/>
  <c r="K284" i="2" s="1"/>
  <c r="M283" i="2"/>
  <c r="B287" i="2"/>
  <c r="J287" i="2" s="1"/>
  <c r="N286" i="2"/>
  <c r="H285" i="2" l="1"/>
  <c r="F285" i="2" s="1"/>
  <c r="K285" i="2" s="1"/>
  <c r="M284" i="2"/>
  <c r="B288" i="2"/>
  <c r="J288" i="2" s="1"/>
  <c r="N287" i="2"/>
  <c r="H286" i="2" l="1"/>
  <c r="F286" i="2" s="1"/>
  <c r="K286" i="2" s="1"/>
  <c r="M285" i="2"/>
  <c r="N288" i="2"/>
  <c r="B289" i="2"/>
  <c r="J289" i="2" s="1"/>
  <c r="H287" i="2" l="1"/>
  <c r="F287" i="2" s="1"/>
  <c r="K287" i="2" s="1"/>
  <c r="M286" i="2"/>
  <c r="B290" i="2"/>
  <c r="J290" i="2" s="1"/>
  <c r="N289" i="2"/>
  <c r="H288" i="2" l="1"/>
  <c r="F288" i="2" s="1"/>
  <c r="K288" i="2" s="1"/>
  <c r="M287" i="2"/>
  <c r="N290" i="2"/>
  <c r="B291" i="2"/>
  <c r="J291" i="2" s="1"/>
  <c r="H289" i="2" l="1"/>
  <c r="F289" i="2" s="1"/>
  <c r="K289" i="2" s="1"/>
  <c r="M288" i="2"/>
  <c r="B292" i="2"/>
  <c r="J292" i="2" s="1"/>
  <c r="N291" i="2"/>
  <c r="H290" i="2" l="1"/>
  <c r="F290" i="2" s="1"/>
  <c r="K290" i="2" s="1"/>
  <c r="M289" i="2"/>
  <c r="B293" i="2"/>
  <c r="J293" i="2" s="1"/>
  <c r="N292" i="2"/>
  <c r="H291" i="2" l="1"/>
  <c r="F291" i="2" s="1"/>
  <c r="K291" i="2" s="1"/>
  <c r="M290" i="2"/>
  <c r="N293" i="2"/>
  <c r="B294" i="2"/>
  <c r="J294" i="2" s="1"/>
  <c r="H292" i="2" l="1"/>
  <c r="F292" i="2" s="1"/>
  <c r="K292" i="2" s="1"/>
  <c r="M291" i="2"/>
  <c r="N294" i="2"/>
  <c r="B295" i="2"/>
  <c r="J295" i="2" s="1"/>
  <c r="H293" i="2" l="1"/>
  <c r="F293" i="2" s="1"/>
  <c r="K293" i="2" s="1"/>
  <c r="M292" i="2"/>
  <c r="B296" i="2"/>
  <c r="J296" i="2" s="1"/>
  <c r="N295" i="2"/>
  <c r="H294" i="2" l="1"/>
  <c r="F294" i="2" s="1"/>
  <c r="K294" i="2" s="1"/>
  <c r="M293" i="2"/>
  <c r="B297" i="2"/>
  <c r="J297" i="2" s="1"/>
  <c r="N296" i="2"/>
  <c r="H295" i="2" l="1"/>
  <c r="F295" i="2" s="1"/>
  <c r="K295" i="2" s="1"/>
  <c r="M294" i="2"/>
  <c r="N297" i="2"/>
  <c r="B298" i="2"/>
  <c r="J298" i="2" s="1"/>
  <c r="H296" i="2" l="1"/>
  <c r="F296" i="2" s="1"/>
  <c r="K296" i="2" s="1"/>
  <c r="M295" i="2"/>
  <c r="N298" i="2"/>
  <c r="B299" i="2"/>
  <c r="J299" i="2" s="1"/>
  <c r="H297" i="2" l="1"/>
  <c r="F297" i="2" s="1"/>
  <c r="K297" i="2" s="1"/>
  <c r="M296" i="2"/>
  <c r="B300" i="2"/>
  <c r="J300" i="2" s="1"/>
  <c r="N299" i="2"/>
  <c r="H298" i="2" l="1"/>
  <c r="F298" i="2" s="1"/>
  <c r="K298" i="2" s="1"/>
  <c r="M297" i="2"/>
  <c r="N300" i="2"/>
  <c r="B301" i="2"/>
  <c r="J301" i="2" s="1"/>
  <c r="H299" i="2" l="1"/>
  <c r="F299" i="2" s="1"/>
  <c r="K299" i="2" s="1"/>
  <c r="M298" i="2"/>
  <c r="B302" i="2"/>
  <c r="J302" i="2" s="1"/>
  <c r="N301" i="2"/>
  <c r="H300" i="2" l="1"/>
  <c r="F300" i="2" s="1"/>
  <c r="K300" i="2" s="1"/>
  <c r="M300" i="2" s="1"/>
  <c r="M299" i="2"/>
  <c r="N302" i="2"/>
  <c r="B303" i="2"/>
  <c r="J303" i="2" s="1"/>
  <c r="H301" i="2" l="1"/>
  <c r="F301" i="2" s="1"/>
  <c r="K301" i="2" s="1"/>
  <c r="B304" i="2"/>
  <c r="J304" i="2" s="1"/>
  <c r="N303" i="2"/>
  <c r="H302" i="2" l="1"/>
  <c r="F302" i="2" s="1"/>
  <c r="K302" i="2" s="1"/>
  <c r="M301" i="2"/>
  <c r="N304" i="2"/>
  <c r="B305" i="2"/>
  <c r="J305" i="2" s="1"/>
  <c r="H303" i="2" l="1"/>
  <c r="F303" i="2" s="1"/>
  <c r="K303" i="2" s="1"/>
  <c r="M302" i="2"/>
  <c r="B306" i="2"/>
  <c r="J306" i="2" s="1"/>
  <c r="N305" i="2"/>
  <c r="H304" i="2" l="1"/>
  <c r="F304" i="2" s="1"/>
  <c r="K304" i="2" s="1"/>
  <c r="M303" i="2"/>
  <c r="N306" i="2"/>
  <c r="B307" i="2"/>
  <c r="J307" i="2" s="1"/>
  <c r="H305" i="2" l="1"/>
  <c r="F305" i="2" s="1"/>
  <c r="K305" i="2" s="1"/>
  <c r="M304" i="2"/>
  <c r="N307" i="2"/>
  <c r="B308" i="2"/>
  <c r="J308" i="2" s="1"/>
  <c r="H306" i="2" l="1"/>
  <c r="F306" i="2" s="1"/>
  <c r="K306" i="2" s="1"/>
  <c r="M305" i="2"/>
  <c r="B309" i="2"/>
  <c r="J309" i="2" s="1"/>
  <c r="N308" i="2"/>
  <c r="H307" i="2" l="1"/>
  <c r="F307" i="2" s="1"/>
  <c r="K307" i="2" s="1"/>
  <c r="M306" i="2"/>
  <c r="B310" i="2"/>
  <c r="J310" i="2" s="1"/>
  <c r="N309" i="2"/>
  <c r="H308" i="2" l="1"/>
  <c r="F308" i="2" s="1"/>
  <c r="K308" i="2" s="1"/>
  <c r="M307" i="2"/>
  <c r="N310" i="2"/>
  <c r="B311" i="2"/>
  <c r="J311" i="2" s="1"/>
  <c r="H309" i="2" l="1"/>
  <c r="F309" i="2" s="1"/>
  <c r="K309" i="2" s="1"/>
  <c r="M308" i="2"/>
  <c r="B312" i="2"/>
  <c r="J312" i="2" s="1"/>
  <c r="N311" i="2"/>
  <c r="H310" i="2" l="1"/>
  <c r="F310" i="2" s="1"/>
  <c r="K310" i="2" s="1"/>
  <c r="M309" i="2"/>
  <c r="N312" i="2"/>
  <c r="B313" i="2"/>
  <c r="J313" i="2" s="1"/>
  <c r="H311" i="2" l="1"/>
  <c r="F311" i="2" s="1"/>
  <c r="K311" i="2" s="1"/>
  <c r="M310" i="2"/>
  <c r="B314" i="2"/>
  <c r="J314" i="2" s="1"/>
  <c r="N313" i="2"/>
  <c r="H312" i="2" l="1"/>
  <c r="F312" i="2" s="1"/>
  <c r="K312" i="2" s="1"/>
  <c r="M311" i="2"/>
  <c r="N314" i="2"/>
  <c r="B315" i="2"/>
  <c r="J315" i="2" s="1"/>
  <c r="H313" i="2" l="1"/>
  <c r="F313" i="2" s="1"/>
  <c r="K313" i="2" s="1"/>
  <c r="M312" i="2"/>
  <c r="B316" i="2"/>
  <c r="J316" i="2" s="1"/>
  <c r="N315" i="2"/>
  <c r="H314" i="2" l="1"/>
  <c r="F314" i="2" s="1"/>
  <c r="K314" i="2" s="1"/>
  <c r="M313" i="2"/>
  <c r="B317" i="2"/>
  <c r="J317" i="2" s="1"/>
  <c r="N316" i="2"/>
  <c r="H315" i="2" l="1"/>
  <c r="F315" i="2" s="1"/>
  <c r="K315" i="2" s="1"/>
  <c r="M314" i="2"/>
  <c r="B318" i="2"/>
  <c r="J318" i="2" s="1"/>
  <c r="N317" i="2"/>
  <c r="H316" i="2" l="1"/>
  <c r="F316" i="2" s="1"/>
  <c r="K316" i="2" s="1"/>
  <c r="M315" i="2"/>
  <c r="N318" i="2"/>
  <c r="B319" i="2"/>
  <c r="J319" i="2" s="1"/>
  <c r="H317" i="2" l="1"/>
  <c r="F317" i="2" s="1"/>
  <c r="K317" i="2" s="1"/>
  <c r="M316" i="2"/>
  <c r="B320" i="2"/>
  <c r="J320" i="2" s="1"/>
  <c r="N319" i="2"/>
  <c r="H318" i="2" l="1"/>
  <c r="F318" i="2" s="1"/>
  <c r="K318" i="2" s="1"/>
  <c r="M317" i="2"/>
  <c r="B321" i="2"/>
  <c r="J321" i="2" s="1"/>
  <c r="N320" i="2"/>
  <c r="H319" i="2" l="1"/>
  <c r="F319" i="2" s="1"/>
  <c r="K319" i="2" s="1"/>
  <c r="M318" i="2"/>
  <c r="N321" i="2"/>
  <c r="B322" i="2"/>
  <c r="J322" i="2" s="1"/>
  <c r="H320" i="2" l="1"/>
  <c r="F320" i="2" s="1"/>
  <c r="K320" i="2" s="1"/>
  <c r="M319" i="2"/>
  <c r="N322" i="2"/>
  <c r="B323" i="2"/>
  <c r="J323" i="2" s="1"/>
  <c r="H321" i="2" l="1"/>
  <c r="F321" i="2" s="1"/>
  <c r="K321" i="2" s="1"/>
  <c r="M320" i="2"/>
  <c r="B324" i="2"/>
  <c r="J324" i="2" s="1"/>
  <c r="N323" i="2"/>
  <c r="H322" i="2" l="1"/>
  <c r="F322" i="2" s="1"/>
  <c r="K322" i="2" s="1"/>
  <c r="M321" i="2"/>
  <c r="N324" i="2"/>
  <c r="B325" i="2"/>
  <c r="J325" i="2" s="1"/>
  <c r="H323" i="2" l="1"/>
  <c r="F323" i="2" s="1"/>
  <c r="K323" i="2" s="1"/>
  <c r="M322" i="2"/>
  <c r="B326" i="2"/>
  <c r="J326" i="2" s="1"/>
  <c r="N325" i="2"/>
  <c r="H324" i="2" l="1"/>
  <c r="F324" i="2" s="1"/>
  <c r="K324" i="2" s="1"/>
  <c r="M323" i="2"/>
  <c r="N326" i="2"/>
  <c r="B327" i="2"/>
  <c r="J327" i="2" s="1"/>
  <c r="H325" i="2" l="1"/>
  <c r="F325" i="2" s="1"/>
  <c r="K325" i="2" s="1"/>
  <c r="M324" i="2"/>
  <c r="N327" i="2"/>
  <c r="B328" i="2"/>
  <c r="J328" i="2" s="1"/>
  <c r="H326" i="2" l="1"/>
  <c r="F326" i="2" s="1"/>
  <c r="K326" i="2" s="1"/>
  <c r="M325" i="2"/>
  <c r="B329" i="2"/>
  <c r="J329" i="2" s="1"/>
  <c r="N328" i="2"/>
  <c r="H327" i="2" l="1"/>
  <c r="F327" i="2" s="1"/>
  <c r="K327" i="2" s="1"/>
  <c r="M326" i="2"/>
  <c r="N329" i="2"/>
  <c r="B330" i="2"/>
  <c r="J330" i="2" s="1"/>
  <c r="H328" i="2" l="1"/>
  <c r="F328" i="2" s="1"/>
  <c r="K328" i="2" s="1"/>
  <c r="M327" i="2"/>
  <c r="B331" i="2"/>
  <c r="J331" i="2" s="1"/>
  <c r="N330" i="2"/>
  <c r="H329" i="2" l="1"/>
  <c r="F329" i="2" s="1"/>
  <c r="K329" i="2" s="1"/>
  <c r="M328" i="2"/>
  <c r="B332" i="2"/>
  <c r="J332" i="2" s="1"/>
  <c r="N331" i="2"/>
  <c r="H330" i="2" l="1"/>
  <c r="F330" i="2" s="1"/>
  <c r="K330" i="2" s="1"/>
  <c r="M329" i="2"/>
  <c r="N332" i="2"/>
  <c r="B333" i="2"/>
  <c r="J333" i="2" s="1"/>
  <c r="H331" i="2" l="1"/>
  <c r="F331" i="2" s="1"/>
  <c r="K331" i="2" s="1"/>
  <c r="M330" i="2"/>
  <c r="N333" i="2"/>
  <c r="B334" i="2"/>
  <c r="J334" i="2" s="1"/>
  <c r="H332" i="2" l="1"/>
  <c r="F332" i="2" s="1"/>
  <c r="K332" i="2" s="1"/>
  <c r="M331" i="2"/>
  <c r="B335" i="2"/>
  <c r="J335" i="2" s="1"/>
  <c r="N334" i="2"/>
  <c r="H333" i="2" l="1"/>
  <c r="F333" i="2" s="1"/>
  <c r="K333" i="2" s="1"/>
  <c r="M332" i="2"/>
  <c r="B336" i="2"/>
  <c r="J336" i="2" s="1"/>
  <c r="N335" i="2"/>
  <c r="H334" i="2" l="1"/>
  <c r="F334" i="2" s="1"/>
  <c r="K334" i="2" s="1"/>
  <c r="M333" i="2"/>
  <c r="N336" i="2"/>
  <c r="B337" i="2"/>
  <c r="J337" i="2" s="1"/>
  <c r="H335" i="2" l="1"/>
  <c r="F335" i="2" s="1"/>
  <c r="K335" i="2" s="1"/>
  <c r="M334" i="2"/>
  <c r="N337" i="2"/>
  <c r="B338" i="2"/>
  <c r="J338" i="2" s="1"/>
  <c r="H336" i="2" l="1"/>
  <c r="F336" i="2" s="1"/>
  <c r="K336" i="2" s="1"/>
  <c r="M335" i="2"/>
  <c r="N338" i="2"/>
  <c r="B339" i="2"/>
  <c r="J339" i="2" s="1"/>
  <c r="H337" i="2" l="1"/>
  <c r="F337" i="2" s="1"/>
  <c r="K337" i="2" s="1"/>
  <c r="M336" i="2"/>
  <c r="B340" i="2"/>
  <c r="J340" i="2" s="1"/>
  <c r="N339" i="2"/>
  <c r="H338" i="2" l="1"/>
  <c r="F338" i="2" s="1"/>
  <c r="K338" i="2" s="1"/>
  <c r="M337" i="2"/>
  <c r="B341" i="2"/>
  <c r="J341" i="2" s="1"/>
  <c r="N340" i="2"/>
  <c r="H339" i="2" l="1"/>
  <c r="F339" i="2" s="1"/>
  <c r="K339" i="2" s="1"/>
  <c r="M338" i="2"/>
  <c r="N341" i="2"/>
  <c r="B342" i="2"/>
  <c r="J342" i="2" s="1"/>
  <c r="H340" i="2" l="1"/>
  <c r="F340" i="2" s="1"/>
  <c r="K340" i="2" s="1"/>
  <c r="M339" i="2"/>
  <c r="B343" i="2"/>
  <c r="J343" i="2" s="1"/>
  <c r="N342" i="2"/>
  <c r="H341" i="2" l="1"/>
  <c r="F341" i="2" s="1"/>
  <c r="K341" i="2" s="1"/>
  <c r="M340" i="2"/>
  <c r="B344" i="2"/>
  <c r="J344" i="2" s="1"/>
  <c r="N343" i="2"/>
  <c r="H342" i="2" l="1"/>
  <c r="F342" i="2" s="1"/>
  <c r="K342" i="2" s="1"/>
  <c r="M341" i="2"/>
  <c r="B345" i="2"/>
  <c r="J345" i="2" s="1"/>
  <c r="N344" i="2"/>
  <c r="H343" i="2" l="1"/>
  <c r="F343" i="2" s="1"/>
  <c r="K343" i="2" s="1"/>
  <c r="M342" i="2"/>
  <c r="N345" i="2"/>
  <c r="B346" i="2"/>
  <c r="J346" i="2" s="1"/>
  <c r="H344" i="2" l="1"/>
  <c r="F344" i="2" s="1"/>
  <c r="K344" i="2" s="1"/>
  <c r="M343" i="2"/>
  <c r="N346" i="2"/>
  <c r="B347" i="2"/>
  <c r="J347" i="2" s="1"/>
  <c r="H345" i="2" l="1"/>
  <c r="F345" i="2" s="1"/>
  <c r="K345" i="2" s="1"/>
  <c r="M344" i="2"/>
  <c r="B348" i="2"/>
  <c r="J348" i="2" s="1"/>
  <c r="N347" i="2"/>
  <c r="H346" i="2" l="1"/>
  <c r="F346" i="2" s="1"/>
  <c r="K346" i="2" s="1"/>
  <c r="M345" i="2"/>
  <c r="N348" i="2"/>
  <c r="B349" i="2"/>
  <c r="J349" i="2" s="1"/>
  <c r="H347" i="2" l="1"/>
  <c r="F347" i="2" s="1"/>
  <c r="K347" i="2" s="1"/>
  <c r="M346" i="2"/>
  <c r="N349" i="2"/>
  <c r="B350" i="2"/>
  <c r="J350" i="2" s="1"/>
  <c r="H348" i="2" l="1"/>
  <c r="F348" i="2" s="1"/>
  <c r="K348" i="2" s="1"/>
  <c r="M347" i="2"/>
  <c r="N350" i="2"/>
  <c r="B351" i="2"/>
  <c r="J351" i="2" s="1"/>
  <c r="H349" i="2" l="1"/>
  <c r="F349" i="2" s="1"/>
  <c r="K349" i="2" s="1"/>
  <c r="M348" i="2"/>
  <c r="N351" i="2"/>
  <c r="B352" i="2"/>
  <c r="J352" i="2" s="1"/>
  <c r="H350" i="2" l="1"/>
  <c r="F350" i="2" s="1"/>
  <c r="K350" i="2" s="1"/>
  <c r="M349" i="2"/>
  <c r="B353" i="2"/>
  <c r="J353" i="2" s="1"/>
  <c r="N352" i="2"/>
  <c r="H351" i="2" l="1"/>
  <c r="F351" i="2" s="1"/>
  <c r="K351" i="2" s="1"/>
  <c r="M350" i="2"/>
  <c r="N353" i="2"/>
  <c r="B354" i="2"/>
  <c r="J354" i="2" s="1"/>
  <c r="H352" i="2" l="1"/>
  <c r="F352" i="2" s="1"/>
  <c r="K352" i="2" s="1"/>
  <c r="M351" i="2"/>
  <c r="N354" i="2"/>
  <c r="B355" i="2"/>
  <c r="J355" i="2" s="1"/>
  <c r="H353" i="2" l="1"/>
  <c r="F353" i="2" s="1"/>
  <c r="K353" i="2" s="1"/>
  <c r="M352" i="2"/>
  <c r="N355" i="2"/>
  <c r="B356" i="2"/>
  <c r="J356" i="2" s="1"/>
  <c r="H354" i="2" l="1"/>
  <c r="F354" i="2" s="1"/>
  <c r="K354" i="2" s="1"/>
  <c r="M353" i="2"/>
  <c r="N356" i="2"/>
  <c r="B357" i="2"/>
  <c r="J357" i="2" s="1"/>
  <c r="H355" i="2" l="1"/>
  <c r="F355" i="2" s="1"/>
  <c r="K355" i="2" s="1"/>
  <c r="M354" i="2"/>
  <c r="N357" i="2"/>
  <c r="B358" i="2"/>
  <c r="J358" i="2" s="1"/>
  <c r="H356" i="2" l="1"/>
  <c r="F356" i="2" s="1"/>
  <c r="K356" i="2" s="1"/>
  <c r="M355" i="2"/>
  <c r="B359" i="2"/>
  <c r="J359" i="2" s="1"/>
  <c r="N358" i="2"/>
  <c r="H357" i="2" l="1"/>
  <c r="F357" i="2" s="1"/>
  <c r="K357" i="2" s="1"/>
  <c r="M356" i="2"/>
  <c r="N359" i="2"/>
  <c r="B360" i="2"/>
  <c r="J360" i="2" s="1"/>
  <c r="H358" i="2" l="1"/>
  <c r="F358" i="2" s="1"/>
  <c r="K358" i="2" s="1"/>
  <c r="M357" i="2"/>
  <c r="N360" i="2"/>
  <c r="B361" i="2"/>
  <c r="J361" i="2" s="1"/>
  <c r="H359" i="2" l="1"/>
  <c r="F359" i="2" s="1"/>
  <c r="K359" i="2" s="1"/>
  <c r="M358" i="2"/>
  <c r="N361" i="2"/>
  <c r="B362" i="2"/>
  <c r="J362" i="2" s="1"/>
  <c r="H360" i="2" l="1"/>
  <c r="F360" i="2" s="1"/>
  <c r="K360" i="2" s="1"/>
  <c r="M359" i="2"/>
  <c r="N362" i="2"/>
  <c r="B363" i="2"/>
  <c r="J363" i="2" s="1"/>
  <c r="H361" i="2" l="1"/>
  <c r="F361" i="2" s="1"/>
  <c r="K361" i="2" s="1"/>
  <c r="M360" i="2"/>
  <c r="N363" i="2"/>
  <c r="B364" i="2"/>
  <c r="J364" i="2" s="1"/>
  <c r="H362" i="2" l="1"/>
  <c r="F362" i="2" s="1"/>
  <c r="K362" i="2" s="1"/>
  <c r="M361" i="2"/>
  <c r="N364" i="2"/>
  <c r="B365" i="2"/>
  <c r="J365" i="2" s="1"/>
  <c r="H363" i="2" l="1"/>
  <c r="F363" i="2" s="1"/>
  <c r="K363" i="2" s="1"/>
  <c r="M362" i="2"/>
  <c r="N365" i="2"/>
  <c r="B366" i="2"/>
  <c r="J366" i="2" s="1"/>
  <c r="H364" i="2" l="1"/>
  <c r="F364" i="2" s="1"/>
  <c r="K364" i="2" s="1"/>
  <c r="M363" i="2"/>
  <c r="B367" i="2"/>
  <c r="J367" i="2" s="1"/>
  <c r="N366" i="2"/>
  <c r="H365" i="2" l="1"/>
  <c r="F365" i="2" s="1"/>
  <c r="K365" i="2" s="1"/>
  <c r="M364" i="2"/>
  <c r="N367" i="2"/>
  <c r="B368" i="2"/>
  <c r="J368" i="2" s="1"/>
  <c r="H366" i="2" l="1"/>
  <c r="F366" i="2" s="1"/>
  <c r="K366" i="2" s="1"/>
  <c r="M365" i="2"/>
  <c r="B369" i="2"/>
  <c r="J369" i="2" s="1"/>
  <c r="N368" i="2"/>
  <c r="H367" i="2" l="1"/>
  <c r="F367" i="2" s="1"/>
  <c r="K367" i="2" s="1"/>
  <c r="M366" i="2"/>
  <c r="N369" i="2"/>
  <c r="B370" i="2"/>
  <c r="J370" i="2" s="1"/>
  <c r="H368" i="2" l="1"/>
  <c r="F368" i="2" s="1"/>
  <c r="K368" i="2" s="1"/>
  <c r="M367" i="2"/>
  <c r="B371" i="2"/>
  <c r="J371" i="2" s="1"/>
  <c r="N370" i="2"/>
  <c r="H369" i="2" l="1"/>
  <c r="F369" i="2" s="1"/>
  <c r="K369" i="2" s="1"/>
  <c r="M368" i="2"/>
  <c r="N371" i="2"/>
  <c r="B372" i="2"/>
  <c r="J372" i="2" s="1"/>
  <c r="H370" i="2" l="1"/>
  <c r="F370" i="2" s="1"/>
  <c r="K370" i="2" s="1"/>
  <c r="M369" i="2"/>
  <c r="N372" i="2"/>
  <c r="B373" i="2"/>
  <c r="J373" i="2" s="1"/>
  <c r="H371" i="2" l="1"/>
  <c r="F371" i="2" s="1"/>
  <c r="K371" i="2" s="1"/>
  <c r="M370" i="2"/>
  <c r="N373" i="2"/>
  <c r="B374" i="2"/>
  <c r="J374" i="2" s="1"/>
  <c r="H372" i="2" l="1"/>
  <c r="F372" i="2" s="1"/>
  <c r="K372" i="2" s="1"/>
  <c r="M371" i="2"/>
  <c r="N374" i="2"/>
  <c r="B375" i="2"/>
  <c r="J375" i="2" s="1"/>
  <c r="H373" i="2" l="1"/>
  <c r="F373" i="2" s="1"/>
  <c r="K373" i="2" s="1"/>
  <c r="M372" i="2"/>
  <c r="N375" i="2"/>
  <c r="B376" i="2"/>
  <c r="J376" i="2" s="1"/>
  <c r="H374" i="2" l="1"/>
  <c r="F374" i="2" s="1"/>
  <c r="K374" i="2" s="1"/>
  <c r="M373" i="2"/>
  <c r="N376" i="2"/>
  <c r="B377" i="2"/>
  <c r="J377" i="2" s="1"/>
  <c r="H375" i="2" l="1"/>
  <c r="F375" i="2" s="1"/>
  <c r="K375" i="2" s="1"/>
  <c r="M374" i="2"/>
  <c r="N377" i="2"/>
  <c r="B378" i="2"/>
  <c r="J378" i="2" s="1"/>
  <c r="H376" i="2" l="1"/>
  <c r="F376" i="2" s="1"/>
  <c r="K376" i="2" s="1"/>
  <c r="M375" i="2"/>
  <c r="B379" i="2"/>
  <c r="J379" i="2" s="1"/>
  <c r="N378" i="2"/>
  <c r="H377" i="2" l="1"/>
  <c r="F377" i="2" s="1"/>
  <c r="K377" i="2" s="1"/>
  <c r="M376" i="2"/>
  <c r="N379" i="2"/>
  <c r="B380" i="2"/>
  <c r="J380" i="2" s="1"/>
  <c r="H378" i="2" l="1"/>
  <c r="F378" i="2" s="1"/>
  <c r="K378" i="2" s="1"/>
  <c r="M377" i="2"/>
  <c r="B381" i="2"/>
  <c r="J381" i="2" s="1"/>
  <c r="N380" i="2"/>
  <c r="H379" i="2" l="1"/>
  <c r="F379" i="2" s="1"/>
  <c r="K379" i="2" s="1"/>
  <c r="M378" i="2"/>
  <c r="N381" i="2"/>
  <c r="L16" i="2" s="1"/>
  <c r="H380" i="2" l="1"/>
  <c r="F380" i="2" s="1"/>
  <c r="K380" i="2" s="1"/>
  <c r="M379" i="2"/>
  <c r="H381" i="2" l="1"/>
  <c r="M380" i="2"/>
  <c r="L14" i="2" l="1"/>
  <c r="F381" i="2"/>
  <c r="K381" i="2" s="1"/>
  <c r="M381" i="2" s="1"/>
  <c r="L12" i="2" s="1" a="1"/>
  <c r="L12" i="2" s="1"/>
</calcChain>
</file>

<file path=xl/sharedStrings.xml><?xml version="1.0" encoding="utf-8"?>
<sst xmlns="http://schemas.openxmlformats.org/spreadsheetml/2006/main" count="57" uniqueCount="54">
  <si>
    <t>Startdatum Tilgung</t>
  </si>
  <si>
    <t>Kreditsumme</t>
  </si>
  <si>
    <t>Tilgungsanteil</t>
  </si>
  <si>
    <t>Zinsanteil</t>
  </si>
  <si>
    <t>Restschuld</t>
  </si>
  <si>
    <t>Sondertilgung fix</t>
  </si>
  <si>
    <t>Januar</t>
  </si>
  <si>
    <t>Februar</t>
  </si>
  <si>
    <t>März</t>
  </si>
  <si>
    <t>April</t>
  </si>
  <si>
    <t>Mai</t>
  </si>
  <si>
    <t>Juni</t>
  </si>
  <si>
    <t>Juli</t>
  </si>
  <si>
    <t>August</t>
  </si>
  <si>
    <t>September</t>
  </si>
  <si>
    <t>Oktober</t>
  </si>
  <si>
    <t>November</t>
  </si>
  <si>
    <t>Dezember</t>
  </si>
  <si>
    <t>Monat</t>
  </si>
  <si>
    <t>Dropdown-Liste Monate</t>
  </si>
  <si>
    <t>monatl. Rate</t>
  </si>
  <si>
    <t>Monat der Sondertilgung</t>
  </si>
  <si>
    <t>wenn Zahl kleiner Null, dann schuldenfrei vor Ablauf Zinsbindung</t>
  </si>
  <si>
    <t>Haftungsausschluss:</t>
  </si>
  <si>
    <t>Einschränkungen:</t>
  </si>
  <si>
    <t>Bitte gelb markierte Felder ausfüllen</t>
  </si>
  <si>
    <t xml:space="preserve">Wir übernehmen ausdrücklich keine Gewähr für die Richtigkeit der Ergebnisse, die durch die Berechnung mit unserem Kredit-Berechnungstool entstehen. Alle Ergebnisse dürfen lediglich als ungefährer Schätzwert verstanden werden. Aufgrund der allgemeinen Komplexität, Rundungs- und Berechnungsfehlern ist es nicht möglich, einen exakten Betrag zu nennen. Bitte prüfen Sie in Ihrem eigenen Interesse auf einem zweiten Weg, ob die Berechnungen korrekt sind. Wir übernehmen keine Haftung für Schäden oder wirtschaftliche Nachteile jeder Art, die durch die Nutzung dieses Tools entstehen. </t>
  </si>
  <si>
    <t xml:space="preserve">Folgende Einschränkungen gelten bei der Benutzung der Tabellen: </t>
  </si>
  <si>
    <t xml:space="preserve">Annuitätendarlehen mit Zinsfestbindung </t>
  </si>
  <si>
    <t>Sollzins</t>
  </si>
  <si>
    <r>
      <rPr>
        <b/>
        <sz val="48"/>
        <color theme="6" tint="-0.249977111117893"/>
        <rFont val="Calibri (Textkörper)_x0000_"/>
      </rPr>
      <t>BAU</t>
    </r>
    <r>
      <rPr>
        <b/>
        <sz val="48"/>
        <color theme="1"/>
        <rFont val="Calibri"/>
        <family val="2"/>
        <scheme val="minor"/>
      </rPr>
      <t>GORILLA</t>
    </r>
  </si>
  <si>
    <t>Kreditrechner mit Sondertilgung</t>
  </si>
  <si>
    <t>Diese Tabelle soll dir die Möglichkeit geben, deine Zins- und Tilgungsbelastungen nachzurechnen. So kannst du dir einen Überblick über deine monatlichen Belastungen für die verschiedenen Varianten von Krediten machen und dir die Auswirkungen von Sondertilgungen anschauen.</t>
  </si>
  <si>
    <t>Anleitung:</t>
  </si>
  <si>
    <t>Fülle auf dem Tabellenblatt "Annuitätendarlehen" alle gelb markierten Felder aus.</t>
  </si>
  <si>
    <t xml:space="preserve">Bei der Eingabe der Zinsen gebe bitte den Kreditzins an und nicht den effektiven Jahreszins. Der effektive Jahreszins berechnet noch andere Kosten und Faktoren ein und kann so die Zinsrechnung dieser Tabelle verzerren. </t>
  </si>
  <si>
    <t>Als Berechnungsdatum wird immer der erste eines Monats angenommen, auch für die Sondertilgungen. Das kann zu Abweichungen gegenüber Vergelichsberechnungen führen, die ein anderes Datum zu Grunde legen.</t>
  </si>
  <si>
    <t>Zinsbindung endet am</t>
  </si>
  <si>
    <t>Sondertilgung</t>
  </si>
  <si>
    <t>"#nv": Tilgung dauert länger als 30 Jahre</t>
  </si>
  <si>
    <t xml:space="preserve">Annuität  </t>
  </si>
  <si>
    <t>monatliche Belastung aus  Tilgungs- und Zinsanteil</t>
  </si>
  <si>
    <t xml:space="preserve">Restschuld nach Zinsbindung </t>
  </si>
  <si>
    <t>Gezahlte Zinsen</t>
  </si>
  <si>
    <t>Gezahlte Sondertilgungen</t>
  </si>
  <si>
    <t>AUSWERTUNG</t>
  </si>
  <si>
    <t>Version 1.0.1 Dez. 2018</t>
  </si>
  <si>
    <r>
      <t xml:space="preserve">Autor: </t>
    </r>
    <r>
      <rPr>
        <i/>
        <sz val="12"/>
        <color theme="1"/>
        <rFont val="Calibri"/>
        <family val="2"/>
        <scheme val="minor"/>
      </rPr>
      <t>E.K.</t>
    </r>
  </si>
  <si>
    <t xml:space="preserve">Zinsbindung </t>
  </si>
  <si>
    <t xml:space="preserve">max. 30 Jahre </t>
  </si>
  <si>
    <t>Jährlich zu festem Datum</t>
  </si>
  <si>
    <t>Bei dern Sondertilgungen kann ein regelmäßiger gleichbleibender Betrag eingetragen werden oder individueller Betrag für jeden Monat in der Berechnungstabelle.</t>
  </si>
  <si>
    <t>Für Zeitraum nach Zinsbindung wird gleicher Zinssatz wie während Zinsbindung angenommen</t>
  </si>
  <si>
    <t>Schuldenfrei 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</si>
</sst>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quot;€&quot;"/>
    <numFmt numFmtId="165" formatCode="00\ &quot;Jahre&quot;"/>
  </numFmts>
  <fonts count="22">
    <font>
      <sz val="11"/>
      <color theme="1"/>
      <name val="Calibri"/>
      <family val="2"/>
      <scheme val="minor"/>
    </font>
    <font>
      <sz val="12"/>
      <color theme="1"/>
      <name val="Calibri"/>
      <family val="2"/>
      <scheme val="minor"/>
    </font>
    <font>
      <b/>
      <sz val="11"/>
      <color theme="1"/>
      <name val="Calibri"/>
      <family val="2"/>
      <scheme val="minor"/>
    </font>
    <font>
      <u/>
      <sz val="11"/>
      <color theme="10"/>
      <name val="Calibri"/>
      <family val="2"/>
      <scheme val="minor"/>
    </font>
    <font>
      <i/>
      <sz val="11"/>
      <color theme="1"/>
      <name val="Calibri"/>
      <family val="2"/>
      <scheme val="minor"/>
    </font>
    <font>
      <b/>
      <sz val="14"/>
      <color theme="1"/>
      <name val="Calibri"/>
      <family val="2"/>
      <scheme val="minor"/>
    </font>
    <font>
      <b/>
      <sz val="20"/>
      <color theme="1"/>
      <name val="Calibri"/>
      <family val="2"/>
      <scheme val="minor"/>
    </font>
    <font>
      <i/>
      <sz val="10"/>
      <color theme="1"/>
      <name val="Calibri"/>
      <family val="2"/>
      <scheme val="minor"/>
    </font>
    <font>
      <b/>
      <sz val="24"/>
      <color theme="1"/>
      <name val="Calibri"/>
      <family val="2"/>
      <scheme val="minor"/>
    </font>
    <font>
      <i/>
      <sz val="11"/>
      <color theme="0"/>
      <name val="Calibri"/>
      <family val="2"/>
      <scheme val="minor"/>
    </font>
    <font>
      <sz val="11"/>
      <color theme="0"/>
      <name val="Calibri"/>
      <family val="2"/>
      <scheme val="minor"/>
    </font>
    <font>
      <b/>
      <i/>
      <sz val="11"/>
      <color theme="0"/>
      <name val="Calibri"/>
      <family val="2"/>
      <scheme val="minor"/>
    </font>
    <font>
      <sz val="14"/>
      <color theme="1"/>
      <name val="Calibri"/>
      <family val="2"/>
      <scheme val="minor"/>
    </font>
    <font>
      <b/>
      <sz val="26"/>
      <color theme="1"/>
      <name val="Calibri"/>
      <family val="2"/>
      <scheme val="minor"/>
    </font>
    <font>
      <b/>
      <sz val="48"/>
      <color theme="1"/>
      <name val="Calibri"/>
      <family val="2"/>
      <scheme val="minor"/>
    </font>
    <font>
      <b/>
      <sz val="48"/>
      <color theme="6" tint="-0.249977111117893"/>
      <name val="Calibri (Textkörper)_x0000_"/>
    </font>
    <font>
      <b/>
      <sz val="20"/>
      <color theme="6" tint="-0.249977111117893"/>
      <name val="Calibri"/>
      <family val="2"/>
      <scheme val="minor"/>
    </font>
    <font>
      <i/>
      <sz val="12"/>
      <color theme="1"/>
      <name val="Calibri"/>
      <family val="2"/>
      <scheme val="minor"/>
    </font>
    <font>
      <i/>
      <sz val="14"/>
      <color theme="1"/>
      <name val="Calibri"/>
      <family val="2"/>
      <scheme val="minor"/>
    </font>
    <font>
      <b/>
      <i/>
      <sz val="14"/>
      <color theme="1"/>
      <name val="Calibri"/>
      <family val="2"/>
      <scheme val="minor"/>
    </font>
    <font>
      <b/>
      <i/>
      <sz val="12"/>
      <color theme="1"/>
      <name val="Calibri"/>
      <family val="2"/>
      <scheme val="minor"/>
    </font>
    <font>
      <i/>
      <sz val="9"/>
      <color theme="1"/>
      <name val="Calibri"/>
      <family val="2"/>
      <scheme val="minor"/>
    </font>
  </fonts>
  <fills count="5">
    <fill>
      <patternFill patternType="none"/>
    </fill>
    <fill>
      <patternFill patternType="gray125"/>
    </fill>
    <fill>
      <patternFill patternType="solid">
        <fgColor rgb="FFFFFFCC"/>
        <bgColor indexed="64"/>
      </patternFill>
    </fill>
    <fill>
      <patternFill patternType="solid">
        <fgColor theme="6" tint="-0.249977111117893"/>
        <bgColor indexed="64"/>
      </patternFill>
    </fill>
    <fill>
      <patternFill patternType="solid">
        <fgColor theme="6" tint="0.59999389629810485"/>
        <bgColor indexed="64"/>
      </patternFill>
    </fill>
  </fills>
  <borders count="2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thin">
        <color indexed="64"/>
      </right>
      <top/>
      <bottom style="thin">
        <color indexed="64"/>
      </bottom>
      <diagonal/>
    </border>
    <border>
      <left style="thin">
        <color theme="1"/>
      </left>
      <right style="thin">
        <color theme="1"/>
      </right>
      <top style="thin">
        <color theme="1"/>
      </top>
      <bottom style="thin">
        <color theme="1"/>
      </bottom>
      <diagonal/>
    </border>
    <border>
      <left/>
      <right/>
      <top/>
      <bottom style="thin">
        <color indexed="64"/>
      </bottom>
      <diagonal/>
    </border>
    <border>
      <left style="medium">
        <color theme="6" tint="-0.249977111117893"/>
      </left>
      <right/>
      <top style="medium">
        <color theme="6" tint="-0.249977111117893"/>
      </top>
      <bottom/>
      <diagonal/>
    </border>
    <border>
      <left/>
      <right/>
      <top style="medium">
        <color theme="6" tint="-0.249977111117893"/>
      </top>
      <bottom/>
      <diagonal/>
    </border>
    <border>
      <left/>
      <right style="medium">
        <color theme="6" tint="-0.249977111117893"/>
      </right>
      <top style="medium">
        <color theme="6" tint="-0.249977111117893"/>
      </top>
      <bottom/>
      <diagonal/>
    </border>
    <border>
      <left style="medium">
        <color theme="6" tint="-0.249977111117893"/>
      </left>
      <right/>
      <top/>
      <bottom/>
      <diagonal/>
    </border>
    <border>
      <left/>
      <right style="medium">
        <color theme="6" tint="-0.249977111117893"/>
      </right>
      <top/>
      <bottom/>
      <diagonal/>
    </border>
    <border>
      <left style="medium">
        <color theme="6" tint="-0.249977111117893"/>
      </left>
      <right/>
      <top/>
      <bottom style="medium">
        <color theme="6" tint="-0.249977111117893"/>
      </bottom>
      <diagonal/>
    </border>
    <border>
      <left/>
      <right/>
      <top/>
      <bottom style="medium">
        <color theme="6" tint="-0.249977111117893"/>
      </bottom>
      <diagonal/>
    </border>
    <border>
      <left/>
      <right style="medium">
        <color theme="6" tint="-0.249977111117893"/>
      </right>
      <top/>
      <bottom style="medium">
        <color theme="6" tint="-0.249977111117893"/>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thin">
        <color indexed="64"/>
      </right>
      <top style="thin">
        <color theme="1"/>
      </top>
      <bottom style="thin">
        <color theme="1"/>
      </bottom>
      <diagonal/>
    </border>
  </borders>
  <cellStyleXfs count="2">
    <xf numFmtId="0" fontId="0" fillId="0" borderId="0"/>
    <xf numFmtId="0" fontId="3" fillId="0" borderId="0" applyNumberFormat="0" applyFill="0" applyBorder="0" applyAlignment="0" applyProtection="0"/>
  </cellStyleXfs>
  <cellXfs count="106">
    <xf numFmtId="0" fontId="0" fillId="0" borderId="0" xfId="0"/>
    <xf numFmtId="0" fontId="3" fillId="0" borderId="0" xfId="1" applyAlignment="1">
      <alignment horizontal="left" vertical="center"/>
    </xf>
    <xf numFmtId="0" fontId="0" fillId="0" borderId="0" xfId="0" applyAlignment="1">
      <alignment vertical="center"/>
    </xf>
    <xf numFmtId="0" fontId="0" fillId="0" borderId="0" xfId="0" applyFill="1" applyAlignment="1">
      <alignment vertical="center"/>
    </xf>
    <xf numFmtId="0" fontId="5" fillId="0" borderId="0" xfId="0" applyFont="1" applyBorder="1" applyAlignment="1">
      <alignment vertical="center"/>
    </xf>
    <xf numFmtId="0" fontId="4" fillId="0" borderId="0" xfId="0" applyFont="1" applyBorder="1" applyAlignment="1">
      <alignment horizontal="center" vertical="center"/>
    </xf>
    <xf numFmtId="0" fontId="2" fillId="0" borderId="0" xfId="0" applyFont="1" applyBorder="1" applyAlignment="1">
      <alignment horizontal="left" vertical="center"/>
    </xf>
    <xf numFmtId="0" fontId="4" fillId="0" borderId="0" xfId="0" applyFont="1" applyBorder="1" applyAlignment="1">
      <alignment horizontal="left" vertical="center"/>
    </xf>
    <xf numFmtId="0" fontId="6" fillId="0" borderId="0" xfId="0" applyFont="1" applyBorder="1" applyAlignment="1">
      <alignment vertical="center"/>
    </xf>
    <xf numFmtId="0" fontId="5" fillId="0" borderId="0" xfId="0" applyFont="1" applyBorder="1" applyAlignment="1">
      <alignment horizontal="left" vertical="center"/>
    </xf>
    <xf numFmtId="0" fontId="11" fillId="0" borderId="0" xfId="0" applyFont="1" applyFill="1" applyBorder="1" applyAlignment="1">
      <alignment vertical="center"/>
    </xf>
    <xf numFmtId="0" fontId="9" fillId="0" borderId="0" xfId="0" applyFont="1" applyFill="1" applyBorder="1" applyAlignment="1">
      <alignment vertical="center"/>
    </xf>
    <xf numFmtId="0" fontId="0" fillId="3" borderId="0" xfId="0" applyFill="1" applyAlignment="1">
      <alignment horizontal="left" vertical="center" wrapText="1"/>
    </xf>
    <xf numFmtId="0" fontId="12" fillId="0" borderId="0" xfId="0" applyFont="1" applyAlignment="1">
      <alignment horizontal="left" vertical="top" wrapText="1"/>
    </xf>
    <xf numFmtId="0" fontId="5" fillId="3" borderId="0" xfId="0" applyFont="1" applyFill="1" applyAlignment="1">
      <alignment vertical="center"/>
    </xf>
    <xf numFmtId="0" fontId="0" fillId="3" borderId="0" xfId="0" applyFill="1" applyAlignment="1">
      <alignment vertical="center"/>
    </xf>
    <xf numFmtId="0" fontId="6" fillId="3" borderId="0" xfId="0" applyFont="1" applyFill="1" applyAlignment="1">
      <alignment horizontal="center" vertical="center"/>
    </xf>
    <xf numFmtId="0" fontId="12" fillId="0" borderId="0" xfId="0" applyFont="1" applyAlignment="1">
      <alignment vertical="center"/>
    </xf>
    <xf numFmtId="0" fontId="0" fillId="3" borderId="0" xfId="0" quotePrefix="1" applyFill="1" applyAlignment="1">
      <alignment horizontal="left" vertical="center" wrapText="1"/>
    </xf>
    <xf numFmtId="0" fontId="0" fillId="0" borderId="0" xfId="0" quotePrefix="1" applyAlignment="1">
      <alignment horizontal="left" vertical="center" wrapText="1"/>
    </xf>
    <xf numFmtId="0" fontId="5" fillId="0" borderId="0" xfId="0" applyFont="1" applyFill="1" applyAlignment="1">
      <alignment vertical="center"/>
    </xf>
    <xf numFmtId="0" fontId="0" fillId="0" borderId="0" xfId="0" applyFont="1" applyAlignment="1">
      <alignment vertical="center"/>
    </xf>
    <xf numFmtId="0" fontId="0" fillId="3" borderId="0" xfId="0" applyFont="1" applyFill="1" applyAlignment="1">
      <alignment vertical="center"/>
    </xf>
    <xf numFmtId="0" fontId="0" fillId="0" borderId="0" xfId="0" applyFont="1" applyFill="1" applyAlignment="1">
      <alignment vertical="center"/>
    </xf>
    <xf numFmtId="0" fontId="0" fillId="0" borderId="0" xfId="0" applyFont="1" applyFill="1" applyBorder="1" applyAlignment="1">
      <alignment vertical="center"/>
    </xf>
    <xf numFmtId="0" fontId="0" fillId="0" borderId="0" xfId="0" applyFont="1" applyBorder="1" applyAlignment="1">
      <alignment vertical="center"/>
    </xf>
    <xf numFmtId="0" fontId="0" fillId="0" borderId="0" xfId="0" applyFont="1" applyAlignment="1">
      <alignment horizontal="left" vertical="center"/>
    </xf>
    <xf numFmtId="0" fontId="0" fillId="0" borderId="0" xfId="0" applyFont="1" applyBorder="1" applyAlignment="1">
      <alignment horizontal="left" vertical="center"/>
    </xf>
    <xf numFmtId="0" fontId="1" fillId="0" borderId="0" xfId="0" applyFont="1" applyBorder="1" applyAlignment="1">
      <alignment horizontal="left" vertical="center"/>
    </xf>
    <xf numFmtId="0" fontId="1" fillId="0" borderId="0" xfId="0" applyFont="1" applyAlignment="1">
      <alignment horizontal="left" vertical="center"/>
    </xf>
    <xf numFmtId="0" fontId="1" fillId="0" borderId="0" xfId="0" applyFont="1" applyBorder="1" applyAlignment="1">
      <alignment vertical="center"/>
    </xf>
    <xf numFmtId="0" fontId="1" fillId="0" borderId="0" xfId="0" applyFont="1" applyFill="1" applyBorder="1" applyAlignment="1">
      <alignment horizontal="left" vertical="center"/>
    </xf>
    <xf numFmtId="0" fontId="12" fillId="0" borderId="0" xfId="0" applyFont="1" applyAlignment="1">
      <alignment horizontal="left" vertical="center"/>
    </xf>
    <xf numFmtId="0" fontId="12" fillId="0" borderId="0" xfId="0" applyFont="1" applyBorder="1" applyAlignment="1">
      <alignment vertical="center"/>
    </xf>
    <xf numFmtId="0" fontId="5" fillId="0" borderId="0" xfId="0" applyFont="1" applyFill="1" applyBorder="1" applyAlignment="1">
      <alignment vertical="center"/>
    </xf>
    <xf numFmtId="0" fontId="12" fillId="0" borderId="0" xfId="0" applyFont="1" applyBorder="1" applyAlignment="1">
      <alignment horizontal="left" vertical="center"/>
    </xf>
    <xf numFmtId="0" fontId="12" fillId="0" borderId="0" xfId="0" applyFont="1" applyFill="1" applyAlignment="1">
      <alignment horizontal="left" vertical="center"/>
    </xf>
    <xf numFmtId="0" fontId="12" fillId="0" borderId="0" xfId="0" applyFont="1" applyFill="1" applyAlignment="1">
      <alignment vertical="center"/>
    </xf>
    <xf numFmtId="164" fontId="12" fillId="0" borderId="0" xfId="0" applyNumberFormat="1" applyFont="1" applyBorder="1" applyAlignment="1">
      <alignment vertical="center"/>
    </xf>
    <xf numFmtId="0" fontId="18" fillId="0" borderId="0" xfId="0" applyFont="1" applyBorder="1" applyAlignment="1">
      <alignment horizontal="left" vertical="center" wrapText="1"/>
    </xf>
    <xf numFmtId="164" fontId="12" fillId="0" borderId="0" xfId="0" applyNumberFormat="1" applyFont="1" applyFill="1" applyBorder="1" applyAlignment="1" applyProtection="1">
      <alignment horizontal="right" vertical="center"/>
      <protection locked="0"/>
    </xf>
    <xf numFmtId="0" fontId="12" fillId="0" borderId="13" xfId="0" applyFont="1" applyBorder="1" applyAlignment="1">
      <alignment horizontal="left" vertical="center"/>
    </xf>
    <xf numFmtId="0" fontId="12" fillId="0" borderId="14" xfId="0" applyFont="1" applyBorder="1" applyAlignment="1">
      <alignment horizontal="left" vertical="center"/>
    </xf>
    <xf numFmtId="0" fontId="5" fillId="0" borderId="13" xfId="0" applyFont="1" applyBorder="1" applyAlignment="1">
      <alignment vertical="center"/>
    </xf>
    <xf numFmtId="0" fontId="18" fillId="0" borderId="13" xfId="0" applyFont="1" applyBorder="1" applyAlignment="1">
      <alignment horizontal="left" vertical="center"/>
    </xf>
    <xf numFmtId="0" fontId="12" fillId="0" borderId="14" xfId="0" applyFont="1" applyBorder="1" applyAlignment="1">
      <alignment vertical="center"/>
    </xf>
    <xf numFmtId="0" fontId="0" fillId="0" borderId="17" xfId="0" applyFont="1" applyBorder="1" applyAlignment="1">
      <alignment horizontal="left" vertical="center"/>
    </xf>
    <xf numFmtId="0" fontId="7" fillId="0" borderId="0" xfId="0" applyFont="1" applyBorder="1" applyAlignment="1">
      <alignment horizontal="left" vertical="top" wrapText="1"/>
    </xf>
    <xf numFmtId="0" fontId="7" fillId="0" borderId="0" xfId="0" applyFont="1" applyBorder="1" applyAlignment="1">
      <alignment vertical="top" wrapText="1"/>
    </xf>
    <xf numFmtId="0" fontId="0" fillId="0" borderId="14" xfId="0" applyFont="1" applyBorder="1" applyAlignment="1">
      <alignment horizontal="left" vertical="center"/>
    </xf>
    <xf numFmtId="0" fontId="7" fillId="0" borderId="14" xfId="0" applyFont="1" applyBorder="1" applyAlignment="1">
      <alignment vertical="top" wrapText="1"/>
    </xf>
    <xf numFmtId="164" fontId="10" fillId="0" borderId="9" xfId="0" applyNumberFormat="1" applyFont="1" applyBorder="1" applyAlignment="1">
      <alignment horizontal="center" vertical="center"/>
    </xf>
    <xf numFmtId="0" fontId="9" fillId="0" borderId="21" xfId="0" applyFont="1" applyFill="1" applyBorder="1" applyAlignment="1">
      <alignment vertical="center"/>
    </xf>
    <xf numFmtId="0" fontId="10" fillId="0" borderId="0" xfId="0" applyFont="1" applyAlignment="1">
      <alignment vertical="center"/>
    </xf>
    <xf numFmtId="1" fontId="9" fillId="0" borderId="0" xfId="0" applyNumberFormat="1" applyFont="1" applyFill="1" applyBorder="1" applyAlignment="1">
      <alignment horizontal="right" vertical="center"/>
    </xf>
    <xf numFmtId="17" fontId="4" fillId="0" borderId="0" xfId="0" quotePrefix="1" applyNumberFormat="1" applyFont="1" applyAlignment="1">
      <alignment vertical="center"/>
    </xf>
    <xf numFmtId="0" fontId="8" fillId="3" borderId="0" xfId="0" applyFont="1" applyFill="1" applyAlignment="1">
      <alignment horizontal="center" vertical="center"/>
    </xf>
    <xf numFmtId="0" fontId="20" fillId="3" borderId="0" xfId="0" applyFont="1" applyFill="1" applyAlignment="1">
      <alignment horizontal="right" vertical="center"/>
    </xf>
    <xf numFmtId="0" fontId="21" fillId="0" borderId="0" xfId="0" applyFont="1" applyBorder="1" applyAlignment="1">
      <alignment horizontal="left" vertical="center" wrapText="1"/>
    </xf>
    <xf numFmtId="0" fontId="12" fillId="0" borderId="15" xfId="0" applyFont="1" applyBorder="1" applyAlignment="1">
      <alignment horizontal="left" vertical="center"/>
    </xf>
    <xf numFmtId="0" fontId="12" fillId="0" borderId="16" xfId="0" applyFont="1" applyBorder="1" applyAlignment="1">
      <alignment vertical="center"/>
    </xf>
    <xf numFmtId="0" fontId="14" fillId="0" borderId="0" xfId="0" applyFont="1" applyAlignment="1">
      <alignment horizontal="right" vertical="center"/>
    </xf>
    <xf numFmtId="0" fontId="4" fillId="3" borderId="0" xfId="0" applyFont="1" applyFill="1" applyAlignment="1">
      <alignment horizontal="center" vertical="center"/>
    </xf>
    <xf numFmtId="0" fontId="12" fillId="0" borderId="0" xfId="0" applyFont="1" applyAlignment="1">
      <alignment horizontal="left" vertical="top" wrapText="1"/>
    </xf>
    <xf numFmtId="0" fontId="0" fillId="0" borderId="0" xfId="0" applyAlignment="1">
      <alignment horizontal="center" vertical="center" wrapText="1"/>
    </xf>
    <xf numFmtId="0" fontId="8" fillId="3" borderId="0" xfId="0" applyFont="1" applyFill="1" applyAlignment="1">
      <alignment horizontal="center" vertical="center"/>
    </xf>
    <xf numFmtId="0" fontId="12" fillId="0" borderId="0" xfId="0" quotePrefix="1" applyFont="1" applyAlignment="1">
      <alignment horizontal="left" vertical="top" wrapText="1"/>
    </xf>
    <xf numFmtId="0" fontId="13" fillId="3" borderId="0" xfId="0" applyFont="1" applyFill="1" applyBorder="1" applyAlignment="1">
      <alignment horizontal="center" vertical="center"/>
    </xf>
    <xf numFmtId="0" fontId="7" fillId="0" borderId="0" xfId="0" applyFont="1" applyBorder="1" applyAlignment="1">
      <alignment horizontal="left" vertical="top" wrapText="1"/>
    </xf>
    <xf numFmtId="0" fontId="7" fillId="0" borderId="14" xfId="0" applyFont="1" applyBorder="1" applyAlignment="1">
      <alignment horizontal="left" vertical="top" wrapText="1"/>
    </xf>
    <xf numFmtId="0" fontId="7" fillId="0" borderId="0" xfId="0" applyFont="1" applyBorder="1" applyAlignment="1">
      <alignment horizontal="left" vertical="center" wrapText="1"/>
    </xf>
    <xf numFmtId="0" fontId="7" fillId="0" borderId="14" xfId="0" applyFont="1" applyBorder="1" applyAlignment="1">
      <alignment horizontal="left" vertical="center" wrapText="1"/>
    </xf>
    <xf numFmtId="0" fontId="16" fillId="0" borderId="10" xfId="0" applyFont="1" applyBorder="1" applyAlignment="1">
      <alignment horizontal="left" vertical="center"/>
    </xf>
    <xf numFmtId="0" fontId="16" fillId="0" borderId="11" xfId="0" applyFont="1" applyBorder="1" applyAlignment="1">
      <alignment horizontal="left" vertical="center"/>
    </xf>
    <xf numFmtId="0" fontId="16" fillId="0" borderId="12" xfId="0" applyFont="1" applyBorder="1" applyAlignment="1">
      <alignment horizontal="left" vertical="center"/>
    </xf>
    <xf numFmtId="0" fontId="5" fillId="3" borderId="18"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5" fillId="3" borderId="20" xfId="0" applyFont="1" applyFill="1" applyBorder="1" applyAlignment="1">
      <alignment horizontal="center" vertical="center" wrapText="1"/>
    </xf>
    <xf numFmtId="0" fontId="21" fillId="0" borderId="0" xfId="0" applyFont="1" applyBorder="1" applyAlignment="1">
      <alignment horizontal="left" vertical="center" wrapText="1"/>
    </xf>
    <xf numFmtId="14" fontId="12" fillId="4" borderId="0" xfId="0" applyNumberFormat="1" applyFont="1" applyFill="1" applyBorder="1" applyAlignment="1">
      <alignment horizontal="center" vertical="center"/>
    </xf>
    <xf numFmtId="14" fontId="0" fillId="0" borderId="3" xfId="0" applyNumberFormat="1" applyFont="1" applyBorder="1" applyAlignment="1">
      <alignment horizontal="center" vertical="center"/>
    </xf>
    <xf numFmtId="14" fontId="0" fillId="0" borderId="7" xfId="0" applyNumberFormat="1" applyFont="1" applyBorder="1" applyAlignment="1">
      <alignment horizontal="center" vertical="center"/>
    </xf>
    <xf numFmtId="164" fontId="0" fillId="0" borderId="3" xfId="0" applyNumberFormat="1" applyFont="1" applyBorder="1" applyAlignment="1">
      <alignment horizontal="center" vertical="center"/>
    </xf>
    <xf numFmtId="164" fontId="0" fillId="0" borderId="7" xfId="0" applyNumberFormat="1" applyFont="1" applyBorder="1" applyAlignment="1">
      <alignment horizontal="center" vertical="center"/>
    </xf>
    <xf numFmtId="164" fontId="0" fillId="0" borderId="9" xfId="0" applyNumberFormat="1" applyFont="1" applyBorder="1" applyAlignment="1">
      <alignment horizontal="center" vertical="center"/>
    </xf>
    <xf numFmtId="164" fontId="0" fillId="2" borderId="3" xfId="0" applyNumberFormat="1" applyFont="1" applyFill="1" applyBorder="1" applyAlignment="1">
      <alignment horizontal="center" vertical="center"/>
    </xf>
    <xf numFmtId="164" fontId="0" fillId="2" borderId="7" xfId="0" applyNumberFormat="1" applyFont="1" applyFill="1" applyBorder="1" applyAlignment="1">
      <alignment horizontal="center" vertical="center"/>
    </xf>
    <xf numFmtId="0" fontId="5" fillId="3" borderId="8" xfId="0" applyFont="1" applyFill="1" applyBorder="1" applyAlignment="1">
      <alignment horizontal="center" vertical="center" wrapText="1"/>
    </xf>
    <xf numFmtId="164" fontId="0" fillId="2" borderId="1" xfId="0" applyNumberFormat="1" applyFont="1" applyFill="1" applyBorder="1" applyAlignment="1">
      <alignment horizontal="center" vertical="center"/>
    </xf>
    <xf numFmtId="164" fontId="0" fillId="2" borderId="2" xfId="0" applyNumberFormat="1" applyFont="1" applyFill="1" applyBorder="1" applyAlignment="1">
      <alignment horizontal="center" vertical="center"/>
    </xf>
    <xf numFmtId="14" fontId="0" fillId="0" borderId="1" xfId="0" applyNumberFormat="1" applyFont="1" applyBorder="1" applyAlignment="1">
      <alignment horizontal="center" vertical="center"/>
    </xf>
    <xf numFmtId="14" fontId="0" fillId="0" borderId="2" xfId="0" applyNumberFormat="1" applyFont="1" applyBorder="1" applyAlignment="1">
      <alignment horizontal="center" vertical="center"/>
    </xf>
    <xf numFmtId="164" fontId="0" fillId="0" borderId="1" xfId="0" applyNumberFormat="1" applyFont="1" applyBorder="1" applyAlignment="1">
      <alignment horizontal="center" vertical="center"/>
    </xf>
    <xf numFmtId="164" fontId="0" fillId="0" borderId="2" xfId="0" applyNumberFormat="1"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10" fontId="12" fillId="2" borderId="0" xfId="0" applyNumberFormat="1" applyFont="1" applyFill="1" applyBorder="1" applyAlignment="1">
      <alignment horizontal="right" vertical="center"/>
    </xf>
    <xf numFmtId="165" fontId="12" fillId="2" borderId="0" xfId="0" applyNumberFormat="1" applyFont="1" applyFill="1" applyBorder="1" applyAlignment="1">
      <alignment horizontal="right" vertical="center"/>
    </xf>
    <xf numFmtId="164" fontId="12" fillId="2" borderId="0" xfId="0" applyNumberFormat="1" applyFont="1" applyFill="1" applyBorder="1" applyAlignment="1">
      <alignment horizontal="right" vertical="center"/>
    </xf>
    <xf numFmtId="0" fontId="12" fillId="2" borderId="0" xfId="0" applyFont="1" applyFill="1" applyBorder="1" applyAlignment="1">
      <alignment horizontal="right" vertical="center"/>
    </xf>
    <xf numFmtId="164" fontId="12" fillId="4" borderId="0" xfId="0" applyNumberFormat="1" applyFont="1" applyFill="1" applyBorder="1" applyAlignment="1">
      <alignment horizontal="center" vertical="center"/>
    </xf>
    <xf numFmtId="0" fontId="5" fillId="0" borderId="0" xfId="0" applyFont="1" applyBorder="1" applyAlignment="1">
      <alignment horizontal="left" vertical="center"/>
    </xf>
    <xf numFmtId="0" fontId="19" fillId="3" borderId="8" xfId="0" applyFont="1" applyFill="1" applyBorder="1" applyAlignment="1">
      <alignment horizontal="center" vertical="center" wrapText="1"/>
    </xf>
    <xf numFmtId="164" fontId="12" fillId="2" borderId="0" xfId="0" applyNumberFormat="1" applyFont="1" applyFill="1" applyBorder="1" applyAlignment="1" applyProtection="1">
      <alignment horizontal="right" vertical="center"/>
      <protection locked="0"/>
    </xf>
    <xf numFmtId="14" fontId="12" fillId="2" borderId="0" xfId="0" applyNumberFormat="1" applyFont="1" applyFill="1" applyBorder="1" applyAlignment="1" applyProtection="1">
      <alignment horizontal="right" vertical="center"/>
      <protection locked="0"/>
    </xf>
  </cellXfs>
  <cellStyles count="2">
    <cellStyle name="Link" xfId="1" builtinId="8"/>
    <cellStyle name="Standard"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CC"/>
  </sheetPr>
  <dimension ref="A1:L76"/>
  <sheetViews>
    <sheetView showGridLines="0" topLeftCell="A7" zoomScale="125" zoomScaleNormal="100" zoomScalePageLayoutView="115" workbookViewId="0">
      <selection activeCell="C20" sqref="C20"/>
    </sheetView>
  </sheetViews>
  <sheetFormatPr baseColWidth="10" defaultRowHeight="15"/>
  <cols>
    <col min="1" max="1" width="4.83203125" style="2" customWidth="1"/>
    <col min="2" max="8" width="13.5" style="2" customWidth="1"/>
    <col min="9" max="9" width="4.83203125" style="2" customWidth="1"/>
    <col min="10" max="16384" width="10.83203125" style="2"/>
  </cols>
  <sheetData>
    <row r="1" spans="1:12" ht="50" customHeight="1">
      <c r="E1" s="61" t="s">
        <v>30</v>
      </c>
      <c r="F1" s="61"/>
      <c r="G1" s="61"/>
      <c r="H1" s="61"/>
      <c r="I1" s="61"/>
      <c r="K1" s="55"/>
      <c r="L1" s="55"/>
    </row>
    <row r="2" spans="1:12" ht="29" customHeight="1">
      <c r="A2" s="15"/>
      <c r="B2" s="65" t="s">
        <v>31</v>
      </c>
      <c r="C2" s="65"/>
      <c r="D2" s="65"/>
      <c r="E2" s="65"/>
      <c r="F2" s="65"/>
      <c r="G2" s="65"/>
      <c r="H2" s="65"/>
      <c r="I2" s="16"/>
    </row>
    <row r="3" spans="1:12" ht="16" customHeight="1">
      <c r="A3" s="15"/>
      <c r="B3" s="56"/>
      <c r="C3" s="62" t="s">
        <v>46</v>
      </c>
      <c r="D3" s="62"/>
      <c r="E3" s="62"/>
      <c r="F3" s="62"/>
      <c r="G3" s="62"/>
      <c r="H3" s="56"/>
      <c r="I3" s="16"/>
    </row>
    <row r="4" spans="1:12" ht="20" customHeight="1">
      <c r="A4" s="15"/>
      <c r="I4" s="15"/>
    </row>
    <row r="5" spans="1:12" ht="20" customHeight="1">
      <c r="A5" s="15"/>
      <c r="B5" s="63" t="s">
        <v>32</v>
      </c>
      <c r="C5" s="63"/>
      <c r="D5" s="63"/>
      <c r="E5" s="63"/>
      <c r="F5" s="63"/>
      <c r="G5" s="63"/>
      <c r="H5" s="63"/>
      <c r="I5" s="12"/>
    </row>
    <row r="6" spans="1:12" ht="20" customHeight="1">
      <c r="A6" s="15"/>
      <c r="B6" s="63"/>
      <c r="C6" s="63"/>
      <c r="D6" s="63"/>
      <c r="E6" s="63"/>
      <c r="F6" s="63"/>
      <c r="G6" s="63"/>
      <c r="H6" s="63"/>
      <c r="I6" s="12"/>
    </row>
    <row r="7" spans="1:12" ht="20" customHeight="1">
      <c r="A7" s="15"/>
      <c r="B7" s="63"/>
      <c r="C7" s="63"/>
      <c r="D7" s="63"/>
      <c r="E7" s="63"/>
      <c r="F7" s="63"/>
      <c r="G7" s="63"/>
      <c r="H7" s="63"/>
      <c r="I7" s="12"/>
    </row>
    <row r="8" spans="1:12" ht="20" customHeight="1">
      <c r="A8" s="15"/>
      <c r="B8" s="13"/>
      <c r="C8" s="13"/>
      <c r="D8" s="13"/>
      <c r="E8" s="13"/>
      <c r="F8" s="13"/>
      <c r="G8" s="13"/>
      <c r="H8" s="13"/>
      <c r="I8" s="12"/>
    </row>
    <row r="9" spans="1:12" ht="20" customHeight="1">
      <c r="A9" s="15"/>
      <c r="I9" s="15"/>
    </row>
    <row r="10" spans="1:12" ht="30" customHeight="1">
      <c r="A10" s="15"/>
      <c r="B10" s="14" t="s">
        <v>33</v>
      </c>
      <c r="C10" s="15"/>
      <c r="D10" s="15"/>
      <c r="E10" s="15"/>
      <c r="F10" s="15"/>
      <c r="G10" s="15"/>
      <c r="H10" s="15"/>
      <c r="I10" s="15"/>
    </row>
    <row r="11" spans="1:12" ht="20" customHeight="1">
      <c r="A11" s="15"/>
      <c r="B11" s="20"/>
      <c r="C11" s="3"/>
      <c r="D11" s="3"/>
      <c r="E11" s="3"/>
      <c r="F11" s="3"/>
      <c r="G11" s="3"/>
      <c r="H11" s="3"/>
      <c r="I11" s="15"/>
    </row>
    <row r="12" spans="1:12" ht="20" customHeight="1">
      <c r="A12" s="15"/>
      <c r="B12" s="63" t="s">
        <v>34</v>
      </c>
      <c r="C12" s="63"/>
      <c r="D12" s="63"/>
      <c r="E12" s="63"/>
      <c r="F12" s="63"/>
      <c r="G12" s="63"/>
      <c r="H12" s="63"/>
      <c r="I12" s="12"/>
    </row>
    <row r="13" spans="1:12" ht="20" customHeight="1">
      <c r="A13" s="15"/>
      <c r="B13" s="63" t="s">
        <v>35</v>
      </c>
      <c r="C13" s="63"/>
      <c r="D13" s="63"/>
      <c r="E13" s="63"/>
      <c r="F13" s="63"/>
      <c r="G13" s="63"/>
      <c r="H13" s="63"/>
      <c r="I13" s="12"/>
    </row>
    <row r="14" spans="1:12" ht="20" customHeight="1">
      <c r="A14" s="15"/>
      <c r="B14" s="63"/>
      <c r="C14" s="63"/>
      <c r="D14" s="63"/>
      <c r="E14" s="63"/>
      <c r="F14" s="63"/>
      <c r="G14" s="63"/>
      <c r="H14" s="63"/>
      <c r="I14" s="12"/>
    </row>
    <row r="15" spans="1:12" ht="20" customHeight="1">
      <c r="A15" s="15"/>
      <c r="B15" s="63"/>
      <c r="C15" s="63"/>
      <c r="D15" s="63"/>
      <c r="E15" s="63"/>
      <c r="F15" s="63"/>
      <c r="G15" s="63"/>
      <c r="H15" s="63"/>
      <c r="I15" s="12"/>
    </row>
    <row r="16" spans="1:12" ht="20" customHeight="1">
      <c r="A16" s="15"/>
      <c r="B16" s="63" t="s">
        <v>51</v>
      </c>
      <c r="C16" s="63"/>
      <c r="D16" s="63"/>
      <c r="E16" s="63"/>
      <c r="F16" s="63"/>
      <c r="G16" s="63"/>
      <c r="H16" s="63"/>
      <c r="I16" s="12"/>
    </row>
    <row r="17" spans="1:9" ht="20" customHeight="1">
      <c r="A17" s="15"/>
      <c r="B17" s="63"/>
      <c r="C17" s="63"/>
      <c r="D17" s="63"/>
      <c r="E17" s="63"/>
      <c r="F17" s="63"/>
      <c r="G17" s="63"/>
      <c r="H17" s="63"/>
      <c r="I17" s="12"/>
    </row>
    <row r="18" spans="1:9" ht="20" customHeight="1">
      <c r="A18" s="15"/>
      <c r="B18" s="63"/>
      <c r="C18" s="63"/>
      <c r="D18" s="63"/>
      <c r="E18" s="63"/>
      <c r="F18" s="63"/>
      <c r="G18" s="63"/>
      <c r="H18" s="63"/>
      <c r="I18" s="12"/>
    </row>
    <row r="19" spans="1:9" ht="20" customHeight="1">
      <c r="A19" s="15"/>
      <c r="I19" s="12"/>
    </row>
    <row r="20" spans="1:9" ht="30" customHeight="1">
      <c r="A20" s="15"/>
      <c r="B20" s="14" t="s">
        <v>24</v>
      </c>
      <c r="C20" s="15"/>
      <c r="D20" s="15"/>
      <c r="E20" s="15"/>
      <c r="F20" s="15"/>
      <c r="G20" s="15"/>
      <c r="H20" s="15"/>
      <c r="I20" s="15"/>
    </row>
    <row r="21" spans="1:9" ht="20" customHeight="1">
      <c r="A21" s="15"/>
      <c r="B21" s="20"/>
      <c r="C21" s="3"/>
      <c r="D21" s="3"/>
      <c r="E21" s="3"/>
      <c r="F21" s="3"/>
      <c r="G21" s="3"/>
      <c r="H21" s="3"/>
      <c r="I21" s="15"/>
    </row>
    <row r="22" spans="1:9" ht="20" customHeight="1">
      <c r="A22" s="15"/>
      <c r="B22" s="17" t="s">
        <v>27</v>
      </c>
      <c r="C22" s="17"/>
      <c r="D22" s="17"/>
      <c r="E22" s="17"/>
      <c r="F22" s="17"/>
      <c r="G22" s="17"/>
      <c r="H22" s="17"/>
      <c r="I22" s="15"/>
    </row>
    <row r="23" spans="1:9" ht="20" customHeight="1">
      <c r="A23" s="15"/>
      <c r="B23" s="66" t="s">
        <v>36</v>
      </c>
      <c r="C23" s="66"/>
      <c r="D23" s="66"/>
      <c r="E23" s="66"/>
      <c r="F23" s="66"/>
      <c r="G23" s="66"/>
      <c r="H23" s="66"/>
      <c r="I23" s="18"/>
    </row>
    <row r="24" spans="1:9" ht="20" customHeight="1">
      <c r="A24" s="15"/>
      <c r="B24" s="66"/>
      <c r="C24" s="66"/>
      <c r="D24" s="66"/>
      <c r="E24" s="66"/>
      <c r="F24" s="66"/>
      <c r="G24" s="66"/>
      <c r="H24" s="66"/>
      <c r="I24" s="18"/>
    </row>
    <row r="25" spans="1:9" ht="20" customHeight="1">
      <c r="A25" s="15"/>
      <c r="B25" s="66"/>
      <c r="C25" s="66"/>
      <c r="D25" s="66"/>
      <c r="E25" s="66"/>
      <c r="F25" s="66"/>
      <c r="G25" s="66"/>
      <c r="H25" s="66"/>
      <c r="I25" s="18"/>
    </row>
    <row r="26" spans="1:9" ht="20" customHeight="1">
      <c r="A26" s="15"/>
      <c r="B26" s="66"/>
      <c r="C26" s="66"/>
      <c r="D26" s="66"/>
      <c r="E26" s="66"/>
      <c r="F26" s="66"/>
      <c r="G26" s="66"/>
      <c r="H26" s="66"/>
      <c r="I26" s="18"/>
    </row>
    <row r="27" spans="1:9" ht="20" customHeight="1">
      <c r="A27" s="15"/>
      <c r="B27" s="19"/>
      <c r="C27" s="19"/>
      <c r="D27" s="19"/>
      <c r="E27" s="19"/>
      <c r="F27" s="19"/>
      <c r="G27" s="19"/>
      <c r="H27" s="19"/>
      <c r="I27" s="18"/>
    </row>
    <row r="28" spans="1:9" ht="30" customHeight="1">
      <c r="A28" s="15"/>
      <c r="B28" s="14" t="s">
        <v>23</v>
      </c>
      <c r="C28" s="15"/>
      <c r="D28" s="15"/>
      <c r="E28" s="15"/>
      <c r="F28" s="15"/>
      <c r="G28" s="15"/>
      <c r="H28" s="15"/>
      <c r="I28" s="15"/>
    </row>
    <row r="29" spans="1:9" ht="20" customHeight="1">
      <c r="A29" s="15"/>
      <c r="B29" s="20"/>
      <c r="C29" s="3"/>
      <c r="D29" s="3"/>
      <c r="E29" s="3"/>
      <c r="F29" s="3"/>
      <c r="G29" s="3"/>
      <c r="H29" s="3"/>
      <c r="I29" s="15"/>
    </row>
    <row r="30" spans="1:9" ht="20" customHeight="1">
      <c r="A30" s="15"/>
      <c r="B30" s="63" t="s">
        <v>26</v>
      </c>
      <c r="C30" s="63"/>
      <c r="D30" s="63"/>
      <c r="E30" s="63"/>
      <c r="F30" s="63"/>
      <c r="G30" s="63"/>
      <c r="H30" s="63"/>
      <c r="I30" s="12"/>
    </row>
    <row r="31" spans="1:9" ht="20" customHeight="1">
      <c r="A31" s="15"/>
      <c r="B31" s="63"/>
      <c r="C31" s="63"/>
      <c r="D31" s="63"/>
      <c r="E31" s="63"/>
      <c r="F31" s="63"/>
      <c r="G31" s="63"/>
      <c r="H31" s="63"/>
      <c r="I31" s="12"/>
    </row>
    <row r="32" spans="1:9" ht="20" customHeight="1">
      <c r="A32" s="15"/>
      <c r="B32" s="63"/>
      <c r="C32" s="63"/>
      <c r="D32" s="63"/>
      <c r="E32" s="63"/>
      <c r="F32" s="63"/>
      <c r="G32" s="63"/>
      <c r="H32" s="63"/>
      <c r="I32" s="12"/>
    </row>
    <row r="33" spans="1:9" ht="20" customHeight="1">
      <c r="A33" s="15"/>
      <c r="B33" s="63"/>
      <c r="C33" s="63"/>
      <c r="D33" s="63"/>
      <c r="E33" s="63"/>
      <c r="F33" s="63"/>
      <c r="G33" s="63"/>
      <c r="H33" s="63"/>
      <c r="I33" s="12"/>
    </row>
    <row r="34" spans="1:9" ht="20" customHeight="1">
      <c r="A34" s="15"/>
      <c r="B34" s="63"/>
      <c r="C34" s="63"/>
      <c r="D34" s="63"/>
      <c r="E34" s="63"/>
      <c r="F34" s="63"/>
      <c r="G34" s="63"/>
      <c r="H34" s="63"/>
      <c r="I34" s="12"/>
    </row>
    <row r="35" spans="1:9" ht="20" customHeight="1">
      <c r="A35" s="15"/>
      <c r="B35" s="63"/>
      <c r="C35" s="63"/>
      <c r="D35" s="63"/>
      <c r="E35" s="63"/>
      <c r="F35" s="63"/>
      <c r="G35" s="63"/>
      <c r="H35" s="63"/>
      <c r="I35" s="12"/>
    </row>
    <row r="36" spans="1:9" ht="20" customHeight="1">
      <c r="A36" s="15"/>
      <c r="B36" s="63"/>
      <c r="C36" s="63"/>
      <c r="D36" s="63"/>
      <c r="E36" s="63"/>
      <c r="F36" s="63"/>
      <c r="G36" s="63"/>
      <c r="H36" s="63"/>
      <c r="I36" s="12"/>
    </row>
    <row r="37" spans="1:9" ht="20" customHeight="1">
      <c r="A37" s="15"/>
      <c r="B37" s="63"/>
      <c r="C37" s="63"/>
      <c r="D37" s="63"/>
      <c r="E37" s="63"/>
      <c r="F37" s="63"/>
      <c r="G37" s="63"/>
      <c r="H37" s="63"/>
      <c r="I37" s="12"/>
    </row>
    <row r="38" spans="1:9" ht="20" customHeight="1">
      <c r="A38" s="15"/>
      <c r="I38" s="15"/>
    </row>
    <row r="39" spans="1:9" ht="30" customHeight="1">
      <c r="A39" s="15"/>
      <c r="B39" s="15"/>
      <c r="C39" s="15"/>
      <c r="D39" s="15"/>
      <c r="E39" s="15"/>
      <c r="F39" s="15"/>
      <c r="G39" s="15"/>
      <c r="H39" s="57" t="s">
        <v>47</v>
      </c>
      <c r="I39" s="57"/>
    </row>
    <row r="40" spans="1:9" ht="15.75" customHeight="1"/>
    <row r="41" spans="1:9" ht="15.75" customHeight="1"/>
    <row r="42" spans="1:9" ht="15.75" customHeight="1"/>
    <row r="43" spans="1:9" ht="15.75" customHeight="1"/>
    <row r="44" spans="1:9" ht="15.75" customHeight="1"/>
    <row r="45" spans="1:9" ht="15.75" customHeight="1"/>
    <row r="46" spans="1:9" ht="15.75" customHeight="1"/>
    <row r="47" spans="1:9" ht="15.75" customHeight="1"/>
    <row r="48" spans="1:9"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spans="2:12" ht="15.75" customHeight="1"/>
    <row r="66" spans="2:12" ht="15.75" customHeight="1"/>
    <row r="67" spans="2:12" ht="15.75" customHeight="1"/>
    <row r="68" spans="2:12" ht="15.75" customHeight="1"/>
    <row r="69" spans="2:12" ht="15.75" customHeight="1"/>
    <row r="70" spans="2:12" ht="15.75" customHeight="1"/>
    <row r="71" spans="2:12" ht="15.75" customHeight="1"/>
    <row r="72" spans="2:12" ht="15.75" customHeight="1">
      <c r="C72" s="1"/>
    </row>
    <row r="73" spans="2:12" ht="15.75" customHeight="1"/>
    <row r="74" spans="2:12">
      <c r="B74" s="64"/>
      <c r="C74" s="64"/>
      <c r="D74" s="64"/>
      <c r="E74" s="64"/>
      <c r="F74" s="64"/>
      <c r="G74" s="64"/>
      <c r="H74" s="64"/>
      <c r="I74" s="64"/>
      <c r="J74" s="64"/>
      <c r="K74" s="64"/>
      <c r="L74" s="64"/>
    </row>
    <row r="75" spans="2:12">
      <c r="B75" s="64"/>
      <c r="C75" s="64"/>
      <c r="D75" s="64"/>
      <c r="E75" s="64"/>
      <c r="F75" s="64"/>
      <c r="G75" s="64"/>
      <c r="H75" s="64"/>
      <c r="I75" s="64"/>
      <c r="J75" s="64"/>
      <c r="K75" s="64"/>
      <c r="L75" s="64"/>
    </row>
    <row r="76" spans="2:12">
      <c r="B76" s="64"/>
      <c r="C76" s="64"/>
      <c r="D76" s="64"/>
      <c r="E76" s="64"/>
      <c r="F76" s="64"/>
      <c r="G76" s="64"/>
      <c r="H76" s="64"/>
      <c r="I76" s="64"/>
      <c r="J76" s="64"/>
      <c r="K76" s="64"/>
      <c r="L76" s="64"/>
    </row>
  </sheetData>
  <mergeCells count="10">
    <mergeCell ref="E1:I1"/>
    <mergeCell ref="C3:G3"/>
    <mergeCell ref="B12:H12"/>
    <mergeCell ref="B13:H15"/>
    <mergeCell ref="B74:L76"/>
    <mergeCell ref="B5:H7"/>
    <mergeCell ref="B2:H2"/>
    <mergeCell ref="B30:H37"/>
    <mergeCell ref="B23:H26"/>
    <mergeCell ref="B16:H18"/>
  </mergeCells>
  <pageMargins left="0.39583333333333331" right="0.39583333333333331" top="0.75" bottom="0.75" header="0.3" footer="0.3"/>
  <pageSetup paperSize="9" scale="9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249977111117893"/>
  </sheetPr>
  <dimension ref="A1:Z381"/>
  <sheetViews>
    <sheetView showGridLines="0" tabSelected="1" zoomScaleNormal="100" workbookViewId="0">
      <pane ySplit="20" topLeftCell="A21" activePane="bottomLeft" state="frozen"/>
      <selection pane="bottomLeft" activeCell="S14" sqref="S14"/>
    </sheetView>
  </sheetViews>
  <sheetFormatPr baseColWidth="10" defaultRowHeight="15"/>
  <cols>
    <col min="1" max="1" width="5" style="21" customWidth="1"/>
    <col min="2" max="16" width="10" style="21" customWidth="1"/>
    <col min="17" max="17" width="10" style="23" customWidth="1"/>
    <col min="18" max="18" width="5" style="24" customWidth="1"/>
    <col min="19" max="19" width="11.6640625" style="25" customWidth="1"/>
    <col min="20" max="20" width="11.6640625" style="23" customWidth="1"/>
    <col min="21" max="32" width="11.6640625" style="21" customWidth="1"/>
    <col min="33" max="16384" width="10.83203125" style="21"/>
  </cols>
  <sheetData>
    <row r="1" spans="1:20" ht="50" customHeight="1">
      <c r="K1" s="61" t="s">
        <v>30</v>
      </c>
      <c r="L1" s="61"/>
      <c r="M1" s="61"/>
      <c r="N1" s="61"/>
      <c r="O1" s="61"/>
      <c r="P1" s="61"/>
      <c r="Q1" s="61"/>
      <c r="R1" s="61"/>
      <c r="S1" s="21"/>
      <c r="T1" s="21"/>
    </row>
    <row r="2" spans="1:20" ht="33" customHeight="1">
      <c r="A2" s="22"/>
      <c r="B2" s="67" t="s">
        <v>28</v>
      </c>
      <c r="C2" s="67"/>
      <c r="D2" s="67"/>
      <c r="E2" s="67"/>
      <c r="F2" s="67"/>
      <c r="G2" s="67"/>
      <c r="H2" s="67"/>
      <c r="I2" s="67"/>
      <c r="J2" s="67"/>
      <c r="K2" s="67"/>
      <c r="L2" s="67"/>
      <c r="M2" s="67"/>
      <c r="N2" s="67"/>
      <c r="O2" s="67"/>
      <c r="P2" s="67"/>
      <c r="Q2" s="67"/>
      <c r="R2" s="22"/>
      <c r="S2" s="24"/>
    </row>
    <row r="3" spans="1:20" ht="10" customHeight="1" thickBot="1">
      <c r="B3" s="8"/>
      <c r="K3" s="5"/>
      <c r="L3" s="5"/>
      <c r="M3" s="5"/>
      <c r="N3" s="5"/>
      <c r="O3" s="5"/>
      <c r="P3" s="5"/>
    </row>
    <row r="4" spans="1:20" ht="15" customHeight="1" thickBot="1">
      <c r="B4" s="94" t="s">
        <v>25</v>
      </c>
      <c r="C4" s="95"/>
      <c r="D4" s="95"/>
      <c r="E4" s="95"/>
      <c r="F4" s="96"/>
      <c r="K4" s="5"/>
      <c r="L4" s="5"/>
      <c r="M4" s="5"/>
      <c r="N4" s="5"/>
      <c r="O4" s="5"/>
      <c r="P4" s="5"/>
    </row>
    <row r="5" spans="1:20" ht="9" customHeight="1" thickBot="1">
      <c r="B5" s="8"/>
      <c r="K5" s="5"/>
      <c r="L5" s="5"/>
      <c r="M5" s="5"/>
      <c r="N5" s="5"/>
      <c r="O5" s="5"/>
      <c r="P5" s="5"/>
    </row>
    <row r="6" spans="1:20" s="26" customFormat="1" ht="27" customHeight="1">
      <c r="B6" s="102" t="s">
        <v>1</v>
      </c>
      <c r="C6" s="102"/>
      <c r="D6" s="102"/>
      <c r="E6" s="104">
        <v>100000</v>
      </c>
      <c r="F6" s="104"/>
      <c r="G6" s="28"/>
      <c r="H6" s="72" t="s">
        <v>45</v>
      </c>
      <c r="I6" s="73"/>
      <c r="J6" s="73"/>
      <c r="K6" s="73"/>
      <c r="L6" s="73"/>
      <c r="M6" s="73"/>
      <c r="N6" s="73"/>
      <c r="O6" s="73"/>
      <c r="P6" s="73"/>
      <c r="Q6" s="74"/>
      <c r="R6" s="35"/>
      <c r="S6" s="35"/>
    </row>
    <row r="7" spans="1:20" s="26" customFormat="1" ht="5" customHeight="1">
      <c r="B7" s="9"/>
      <c r="C7" s="9"/>
      <c r="D7" s="9"/>
      <c r="E7" s="40"/>
      <c r="F7" s="40"/>
      <c r="G7" s="31"/>
      <c r="H7" s="41"/>
      <c r="I7" s="35"/>
      <c r="J7" s="35"/>
      <c r="K7" s="35"/>
      <c r="L7" s="35"/>
      <c r="M7" s="35"/>
      <c r="N7" s="35"/>
      <c r="O7" s="35"/>
      <c r="P7" s="35"/>
      <c r="Q7" s="42"/>
      <c r="R7" s="35"/>
      <c r="S7" s="35"/>
    </row>
    <row r="8" spans="1:20" s="26" customFormat="1" ht="27" customHeight="1">
      <c r="B8" s="4" t="s">
        <v>40</v>
      </c>
      <c r="C8" s="78" t="s">
        <v>41</v>
      </c>
      <c r="D8" s="78"/>
      <c r="E8" s="104">
        <v>745</v>
      </c>
      <c r="F8" s="104"/>
      <c r="G8" s="28"/>
      <c r="H8" s="43" t="s">
        <v>42</v>
      </c>
      <c r="I8" s="35"/>
      <c r="J8" s="35"/>
      <c r="K8" s="33"/>
      <c r="L8" s="101">
        <f>VLOOKUP(L10,J21:L381,2,0)</f>
        <v>22323.006785872349</v>
      </c>
      <c r="M8" s="101"/>
      <c r="N8" s="101"/>
      <c r="O8" s="27"/>
      <c r="P8" s="27"/>
      <c r="Q8" s="49"/>
      <c r="R8" s="27"/>
      <c r="S8" s="35"/>
    </row>
    <row r="9" spans="1:20" s="26" customFormat="1" ht="5" customHeight="1">
      <c r="B9" s="9"/>
      <c r="C9" s="9"/>
      <c r="D9" s="9"/>
      <c r="E9" s="40"/>
      <c r="F9" s="40"/>
      <c r="G9" s="28"/>
      <c r="H9" s="44"/>
      <c r="I9" s="35"/>
      <c r="J9" s="35"/>
      <c r="K9" s="35"/>
      <c r="L9" s="35"/>
      <c r="M9" s="35"/>
      <c r="N9" s="35"/>
      <c r="O9" s="27"/>
      <c r="P9" s="35"/>
      <c r="Q9" s="42"/>
      <c r="R9" s="35"/>
      <c r="S9" s="35"/>
    </row>
    <row r="10" spans="1:20" s="26" customFormat="1" ht="27" customHeight="1">
      <c r="B10" s="102" t="s">
        <v>0</v>
      </c>
      <c r="C10" s="102"/>
      <c r="D10" s="102"/>
      <c r="E10" s="105">
        <v>43101</v>
      </c>
      <c r="F10" s="105"/>
      <c r="G10" s="29"/>
      <c r="H10" s="43" t="s">
        <v>37</v>
      </c>
      <c r="I10" s="33"/>
      <c r="J10" s="33"/>
      <c r="K10" s="27"/>
      <c r="L10" s="79">
        <f>DATE(YEAR(E10),MONTH(E10)+E14*12,1)</f>
        <v>46753</v>
      </c>
      <c r="M10" s="79"/>
      <c r="N10" s="79"/>
      <c r="O10" s="70" t="s">
        <v>52</v>
      </c>
      <c r="P10" s="70"/>
      <c r="Q10" s="71"/>
      <c r="R10" s="27"/>
      <c r="S10" s="47"/>
      <c r="T10" s="47"/>
    </row>
    <row r="11" spans="1:20" s="26" customFormat="1" ht="4" customHeight="1">
      <c r="B11" s="9"/>
      <c r="C11" s="9"/>
      <c r="D11" s="9"/>
      <c r="E11" s="40"/>
      <c r="F11" s="40"/>
      <c r="G11" s="29"/>
      <c r="H11" s="41"/>
      <c r="I11" s="35"/>
      <c r="J11" s="35"/>
      <c r="K11" s="33"/>
      <c r="L11" s="33"/>
      <c r="M11" s="33"/>
      <c r="N11" s="33"/>
      <c r="O11" s="27"/>
      <c r="P11" s="48"/>
      <c r="Q11" s="50"/>
      <c r="R11" s="48"/>
      <c r="S11" s="47"/>
      <c r="T11" s="47"/>
    </row>
    <row r="12" spans="1:20" s="26" customFormat="1" ht="27" customHeight="1">
      <c r="B12" s="102" t="s">
        <v>29</v>
      </c>
      <c r="C12" s="102"/>
      <c r="D12" s="32"/>
      <c r="E12" s="97">
        <v>1.9699999999999999E-2</v>
      </c>
      <c r="F12" s="97"/>
      <c r="G12" s="28"/>
      <c r="H12" s="43" t="s">
        <v>53</v>
      </c>
      <c r="I12" s="35"/>
      <c r="J12" s="35"/>
      <c r="K12" s="33"/>
      <c r="L12" s="79">
        <f t="array" ref="L12">INDEX(B21:B381,MATCH(MIN(IF(M21:M381=1,IF(M21:M381&lt;&gt;"",M21:M381))),M21:M381,0))</f>
        <v>47696</v>
      </c>
      <c r="M12" s="79"/>
      <c r="N12" s="79"/>
      <c r="O12" s="70" t="s">
        <v>39</v>
      </c>
      <c r="P12" s="70"/>
      <c r="Q12" s="71"/>
      <c r="R12" s="27"/>
      <c r="S12" s="35"/>
    </row>
    <row r="13" spans="1:20" s="26" customFormat="1" ht="5" customHeight="1">
      <c r="B13" s="9"/>
      <c r="C13" s="9"/>
      <c r="D13" s="9"/>
      <c r="E13" s="40"/>
      <c r="F13" s="40"/>
      <c r="G13" s="28"/>
      <c r="H13" s="41"/>
      <c r="I13" s="35"/>
      <c r="J13" s="35"/>
      <c r="K13" s="35"/>
      <c r="L13" s="33"/>
      <c r="M13" s="33"/>
      <c r="N13" s="33"/>
      <c r="O13" s="27"/>
      <c r="P13" s="33"/>
      <c r="Q13" s="45"/>
      <c r="R13" s="33"/>
      <c r="S13" s="17"/>
    </row>
    <row r="14" spans="1:20" s="26" customFormat="1" ht="27" customHeight="1">
      <c r="B14" s="102" t="s">
        <v>48</v>
      </c>
      <c r="C14" s="102"/>
      <c r="D14" s="58" t="s">
        <v>49</v>
      </c>
      <c r="E14" s="98">
        <v>10</v>
      </c>
      <c r="F14" s="98"/>
      <c r="G14" s="30"/>
      <c r="H14" s="43" t="s">
        <v>43</v>
      </c>
      <c r="I14" s="33"/>
      <c r="J14" s="33"/>
      <c r="K14" s="33"/>
      <c r="L14" s="101">
        <f>SUMIF(H21:I381,"&gt;0",H21:I381)</f>
        <v>13054.642065187634</v>
      </c>
      <c r="M14" s="101"/>
      <c r="N14" s="101"/>
      <c r="O14" s="68" t="s">
        <v>22</v>
      </c>
      <c r="P14" s="68"/>
      <c r="Q14" s="69"/>
      <c r="R14" s="6"/>
      <c r="S14" s="17"/>
    </row>
    <row r="15" spans="1:20" s="26" customFormat="1" ht="5" customHeight="1">
      <c r="B15" s="9"/>
      <c r="C15" s="9"/>
      <c r="D15" s="9"/>
      <c r="E15" s="40"/>
      <c r="G15" s="28"/>
      <c r="H15" s="41"/>
      <c r="I15" s="27"/>
      <c r="J15" s="27"/>
      <c r="K15" s="33"/>
      <c r="L15" s="33"/>
      <c r="M15" s="33"/>
      <c r="N15" s="38"/>
      <c r="O15" s="27"/>
      <c r="P15" s="27"/>
      <c r="Q15" s="49"/>
      <c r="R15" s="33"/>
      <c r="S15" s="33"/>
    </row>
    <row r="16" spans="1:20" s="26" customFormat="1" ht="27" customHeight="1">
      <c r="B16" s="4" t="s">
        <v>38</v>
      </c>
      <c r="C16" s="33"/>
      <c r="D16" s="58" t="s">
        <v>50</v>
      </c>
      <c r="E16" s="99">
        <v>0</v>
      </c>
      <c r="F16" s="99"/>
      <c r="H16" s="43" t="s">
        <v>44</v>
      </c>
      <c r="I16" s="27"/>
      <c r="J16" s="27"/>
      <c r="K16" s="33"/>
      <c r="L16" s="101">
        <f>SUM(N21:O381)+SUM(P21:Q381)</f>
        <v>0</v>
      </c>
      <c r="M16" s="101"/>
      <c r="N16" s="101"/>
      <c r="O16" s="27"/>
      <c r="P16" s="27"/>
      <c r="Q16" s="49"/>
      <c r="R16" s="27"/>
    </row>
    <row r="17" spans="2:26" s="26" customFormat="1" ht="5" customHeight="1" thickBot="1">
      <c r="E17" s="32"/>
      <c r="F17" s="32"/>
      <c r="G17" s="28"/>
      <c r="H17" s="59"/>
      <c r="I17" s="60"/>
      <c r="J17" s="60"/>
      <c r="K17" s="60"/>
      <c r="L17" s="60"/>
      <c r="M17" s="60"/>
      <c r="N17" s="60"/>
      <c r="O17" s="60"/>
      <c r="P17" s="60"/>
      <c r="Q17" s="46"/>
      <c r="R17" s="27"/>
      <c r="S17" s="27"/>
    </row>
    <row r="18" spans="2:26" s="26" customFormat="1" ht="27" customHeight="1">
      <c r="B18" s="34" t="s">
        <v>21</v>
      </c>
      <c r="C18" s="33"/>
      <c r="D18" s="33"/>
      <c r="E18" s="100" t="s">
        <v>17</v>
      </c>
      <c r="F18" s="100"/>
      <c r="G18" s="28"/>
      <c r="H18" s="27"/>
      <c r="I18" s="27"/>
      <c r="J18" s="27"/>
      <c r="K18" s="27"/>
      <c r="L18" s="27"/>
      <c r="M18" s="27"/>
      <c r="N18" s="27"/>
      <c r="O18" s="27"/>
      <c r="P18" s="27"/>
      <c r="Q18" s="39"/>
      <c r="R18" s="39"/>
      <c r="S18" s="39"/>
      <c r="T18" s="39"/>
      <c r="U18" s="39"/>
    </row>
    <row r="19" spans="2:26" s="26" customFormat="1" ht="10" customHeight="1">
      <c r="B19" s="7"/>
      <c r="C19" s="9"/>
      <c r="D19" s="9"/>
      <c r="E19" s="40"/>
      <c r="F19" s="40"/>
      <c r="G19" s="28"/>
      <c r="I19" s="27"/>
      <c r="O19" s="27"/>
      <c r="P19" s="33"/>
      <c r="Q19" s="17"/>
      <c r="R19" s="37"/>
      <c r="S19" s="35"/>
      <c r="T19" s="36"/>
      <c r="U19" s="32"/>
    </row>
    <row r="20" spans="2:26" ht="30" customHeight="1">
      <c r="B20" s="87" t="s">
        <v>18</v>
      </c>
      <c r="C20" s="87"/>
      <c r="D20" s="87" t="s">
        <v>20</v>
      </c>
      <c r="E20" s="87"/>
      <c r="F20" s="87" t="s">
        <v>2</v>
      </c>
      <c r="G20" s="87"/>
      <c r="H20" s="87" t="s">
        <v>3</v>
      </c>
      <c r="I20" s="87"/>
      <c r="J20" s="75" t="s">
        <v>4</v>
      </c>
      <c r="K20" s="76"/>
      <c r="L20" s="76"/>
      <c r="M20" s="77"/>
      <c r="N20" s="103" t="s">
        <v>5</v>
      </c>
      <c r="O20" s="103"/>
      <c r="P20" s="103" t="s">
        <v>38</v>
      </c>
      <c r="Q20" s="103"/>
    </row>
    <row r="21" spans="2:26">
      <c r="B21" s="80">
        <f>E10</f>
        <v>43101</v>
      </c>
      <c r="C21" s="81"/>
      <c r="D21" s="82">
        <f t="shared" ref="D21:D84" si="0">$E$8</f>
        <v>745</v>
      </c>
      <c r="E21" s="83"/>
      <c r="F21" s="82">
        <f>D21-H21</f>
        <v>580.83333333333337</v>
      </c>
      <c r="G21" s="83"/>
      <c r="H21" s="82">
        <f>E6*E12/12</f>
        <v>164.16666666666666</v>
      </c>
      <c r="I21" s="83"/>
      <c r="J21" s="51">
        <f>B21</f>
        <v>43101</v>
      </c>
      <c r="K21" s="84">
        <f>E6-F21</f>
        <v>99419.166666666672</v>
      </c>
      <c r="L21" s="84"/>
      <c r="M21" s="52">
        <f>IF(K21&gt;0,2,1)</f>
        <v>2</v>
      </c>
      <c r="N21" s="82">
        <f t="shared" ref="N21:N84" si="1">SUM((MONTH(B21)=$T$34)*($E$16))</f>
        <v>0</v>
      </c>
      <c r="O21" s="83"/>
      <c r="P21" s="85">
        <v>0</v>
      </c>
      <c r="Q21" s="86"/>
      <c r="S21" s="10" t="s">
        <v>19</v>
      </c>
      <c r="T21" s="11"/>
      <c r="Y21" s="26"/>
      <c r="Z21" s="26"/>
    </row>
    <row r="22" spans="2:26">
      <c r="B22" s="90">
        <f>DATE(YEAR(B21),MONTH(B21)+1,1)</f>
        <v>43132</v>
      </c>
      <c r="C22" s="91"/>
      <c r="D22" s="92">
        <f t="shared" si="0"/>
        <v>745</v>
      </c>
      <c r="E22" s="93"/>
      <c r="F22" s="92">
        <f>D22-H22</f>
        <v>581.7868680555556</v>
      </c>
      <c r="G22" s="93"/>
      <c r="H22" s="92">
        <f t="shared" ref="H22:H85" si="2">K21*$E$12/12</f>
        <v>163.21313194444443</v>
      </c>
      <c r="I22" s="93"/>
      <c r="J22" s="51">
        <f t="shared" ref="J22:J85" si="3">B22</f>
        <v>43132</v>
      </c>
      <c r="K22" s="84">
        <f>K21-F22-N22-P22</f>
        <v>98837.379798611117</v>
      </c>
      <c r="L22" s="84"/>
      <c r="M22" s="52">
        <f t="shared" ref="M22:M85" si="4">IF(K22&gt;0,2,1)</f>
        <v>2</v>
      </c>
      <c r="N22" s="92">
        <f t="shared" si="1"/>
        <v>0</v>
      </c>
      <c r="O22" s="93"/>
      <c r="P22" s="88">
        <v>0</v>
      </c>
      <c r="Q22" s="89"/>
      <c r="S22" s="11" t="s">
        <v>6</v>
      </c>
      <c r="T22" s="11">
        <v>1</v>
      </c>
    </row>
    <row r="23" spans="2:26">
      <c r="B23" s="90">
        <f t="shared" ref="B23:B56" si="5">DATE(YEAR(B22),MONTH(B22)+1,1)</f>
        <v>43160</v>
      </c>
      <c r="C23" s="91"/>
      <c r="D23" s="92">
        <f t="shared" si="0"/>
        <v>745</v>
      </c>
      <c r="E23" s="93"/>
      <c r="F23" s="92">
        <f t="shared" ref="F23:F86" si="6">D23-H23</f>
        <v>582.74196816394669</v>
      </c>
      <c r="G23" s="93"/>
      <c r="H23" s="92">
        <f t="shared" si="2"/>
        <v>162.25803183605325</v>
      </c>
      <c r="I23" s="93"/>
      <c r="J23" s="51">
        <f t="shared" si="3"/>
        <v>43160</v>
      </c>
      <c r="K23" s="84">
        <f t="shared" ref="K23:K56" si="7">K22-F23-N23-P23</f>
        <v>98254.637830447173</v>
      </c>
      <c r="L23" s="84"/>
      <c r="M23" s="52">
        <f t="shared" si="4"/>
        <v>2</v>
      </c>
      <c r="N23" s="92">
        <f t="shared" si="1"/>
        <v>0</v>
      </c>
      <c r="O23" s="93"/>
      <c r="P23" s="88">
        <v>0</v>
      </c>
      <c r="Q23" s="89"/>
      <c r="S23" s="11" t="s">
        <v>7</v>
      </c>
      <c r="T23" s="11">
        <v>2</v>
      </c>
      <c r="Y23" s="26"/>
      <c r="Z23" s="26"/>
    </row>
    <row r="24" spans="2:26">
      <c r="B24" s="90">
        <f t="shared" si="5"/>
        <v>43191</v>
      </c>
      <c r="C24" s="91"/>
      <c r="D24" s="92">
        <f t="shared" si="0"/>
        <v>745</v>
      </c>
      <c r="E24" s="93"/>
      <c r="F24" s="92">
        <f t="shared" si="6"/>
        <v>583.69863622834919</v>
      </c>
      <c r="G24" s="93"/>
      <c r="H24" s="92">
        <f t="shared" si="2"/>
        <v>161.30136377165076</v>
      </c>
      <c r="I24" s="93"/>
      <c r="J24" s="51">
        <f t="shared" si="3"/>
        <v>43191</v>
      </c>
      <c r="K24" s="84">
        <f t="shared" si="7"/>
        <v>97670.939194218823</v>
      </c>
      <c r="L24" s="84"/>
      <c r="M24" s="52">
        <f t="shared" si="4"/>
        <v>2</v>
      </c>
      <c r="N24" s="92">
        <f t="shared" si="1"/>
        <v>0</v>
      </c>
      <c r="O24" s="93"/>
      <c r="P24" s="88">
        <v>0</v>
      </c>
      <c r="Q24" s="89"/>
      <c r="S24" s="11" t="s">
        <v>8</v>
      </c>
      <c r="T24" s="11">
        <v>3</v>
      </c>
      <c r="Y24" s="26"/>
      <c r="Z24" s="26"/>
    </row>
    <row r="25" spans="2:26">
      <c r="B25" s="90">
        <f t="shared" si="5"/>
        <v>43221</v>
      </c>
      <c r="C25" s="91"/>
      <c r="D25" s="92">
        <f t="shared" si="0"/>
        <v>745</v>
      </c>
      <c r="E25" s="93"/>
      <c r="F25" s="92">
        <f t="shared" si="6"/>
        <v>584.65687482282408</v>
      </c>
      <c r="G25" s="93"/>
      <c r="H25" s="92">
        <f t="shared" si="2"/>
        <v>160.34312517717589</v>
      </c>
      <c r="I25" s="93"/>
      <c r="J25" s="51">
        <f t="shared" si="3"/>
        <v>43221</v>
      </c>
      <c r="K25" s="84">
        <f t="shared" si="7"/>
        <v>97086.282319395992</v>
      </c>
      <c r="L25" s="84"/>
      <c r="M25" s="52">
        <f t="shared" si="4"/>
        <v>2</v>
      </c>
      <c r="N25" s="92">
        <f t="shared" si="1"/>
        <v>0</v>
      </c>
      <c r="O25" s="93"/>
      <c r="P25" s="88">
        <v>0</v>
      </c>
      <c r="Q25" s="89"/>
      <c r="S25" s="11" t="s">
        <v>9</v>
      </c>
      <c r="T25" s="11">
        <v>4</v>
      </c>
    </row>
    <row r="26" spans="2:26">
      <c r="B26" s="90">
        <f t="shared" si="5"/>
        <v>43252</v>
      </c>
      <c r="C26" s="91"/>
      <c r="D26" s="92">
        <f t="shared" si="0"/>
        <v>745</v>
      </c>
      <c r="E26" s="93"/>
      <c r="F26" s="92">
        <f t="shared" si="6"/>
        <v>585.61668652565822</v>
      </c>
      <c r="G26" s="93"/>
      <c r="H26" s="92">
        <f t="shared" si="2"/>
        <v>159.38331347434175</v>
      </c>
      <c r="I26" s="93"/>
      <c r="J26" s="51">
        <f t="shared" si="3"/>
        <v>43252</v>
      </c>
      <c r="K26" s="84">
        <f t="shared" si="7"/>
        <v>96500.665632870339</v>
      </c>
      <c r="L26" s="84"/>
      <c r="M26" s="52">
        <f t="shared" si="4"/>
        <v>2</v>
      </c>
      <c r="N26" s="92">
        <f t="shared" si="1"/>
        <v>0</v>
      </c>
      <c r="O26" s="93"/>
      <c r="P26" s="88">
        <v>0</v>
      </c>
      <c r="Q26" s="89"/>
      <c r="S26" s="11" t="s">
        <v>10</v>
      </c>
      <c r="T26" s="11">
        <v>5</v>
      </c>
    </row>
    <row r="27" spans="2:26">
      <c r="B27" s="90">
        <f t="shared" si="5"/>
        <v>43282</v>
      </c>
      <c r="C27" s="91"/>
      <c r="D27" s="92">
        <f t="shared" si="0"/>
        <v>745</v>
      </c>
      <c r="E27" s="93"/>
      <c r="F27" s="92">
        <f t="shared" si="6"/>
        <v>586.57807391937126</v>
      </c>
      <c r="G27" s="93"/>
      <c r="H27" s="92">
        <f t="shared" si="2"/>
        <v>158.42192608062879</v>
      </c>
      <c r="I27" s="93"/>
      <c r="J27" s="51">
        <f t="shared" si="3"/>
        <v>43282</v>
      </c>
      <c r="K27" s="84">
        <f t="shared" si="7"/>
        <v>95914.087558950967</v>
      </c>
      <c r="L27" s="84"/>
      <c r="M27" s="52">
        <f t="shared" si="4"/>
        <v>2</v>
      </c>
      <c r="N27" s="92">
        <f t="shared" si="1"/>
        <v>0</v>
      </c>
      <c r="O27" s="93"/>
      <c r="P27" s="88">
        <v>0</v>
      </c>
      <c r="Q27" s="89"/>
      <c r="S27" s="11" t="s">
        <v>11</v>
      </c>
      <c r="T27" s="11">
        <v>6</v>
      </c>
    </row>
    <row r="28" spans="2:26">
      <c r="B28" s="90">
        <f t="shared" si="5"/>
        <v>43313</v>
      </c>
      <c r="C28" s="91"/>
      <c r="D28" s="92">
        <f t="shared" si="0"/>
        <v>745</v>
      </c>
      <c r="E28" s="93"/>
      <c r="F28" s="92">
        <f t="shared" si="6"/>
        <v>587.54103959072222</v>
      </c>
      <c r="G28" s="93"/>
      <c r="H28" s="92">
        <f t="shared" si="2"/>
        <v>157.45896040927784</v>
      </c>
      <c r="I28" s="93"/>
      <c r="J28" s="51">
        <f t="shared" si="3"/>
        <v>43313</v>
      </c>
      <c r="K28" s="84">
        <f t="shared" si="7"/>
        <v>95326.546519360243</v>
      </c>
      <c r="L28" s="84"/>
      <c r="M28" s="52">
        <f t="shared" si="4"/>
        <v>2</v>
      </c>
      <c r="N28" s="92">
        <f t="shared" si="1"/>
        <v>0</v>
      </c>
      <c r="O28" s="93"/>
      <c r="P28" s="88">
        <v>0</v>
      </c>
      <c r="Q28" s="89"/>
      <c r="S28" s="11" t="s">
        <v>12</v>
      </c>
      <c r="T28" s="11">
        <v>7</v>
      </c>
    </row>
    <row r="29" spans="2:26">
      <c r="B29" s="90">
        <f t="shared" si="5"/>
        <v>43344</v>
      </c>
      <c r="C29" s="91"/>
      <c r="D29" s="92">
        <f t="shared" si="0"/>
        <v>745</v>
      </c>
      <c r="E29" s="93"/>
      <c r="F29" s="92">
        <f t="shared" si="6"/>
        <v>588.50558613071689</v>
      </c>
      <c r="G29" s="93"/>
      <c r="H29" s="92">
        <f t="shared" si="2"/>
        <v>156.49441386928305</v>
      </c>
      <c r="I29" s="93"/>
      <c r="J29" s="51">
        <f t="shared" si="3"/>
        <v>43344</v>
      </c>
      <c r="K29" s="84">
        <f t="shared" si="7"/>
        <v>94738.040933229524</v>
      </c>
      <c r="L29" s="84"/>
      <c r="M29" s="52">
        <f t="shared" si="4"/>
        <v>2</v>
      </c>
      <c r="N29" s="92">
        <f t="shared" si="1"/>
        <v>0</v>
      </c>
      <c r="O29" s="93"/>
      <c r="P29" s="88">
        <v>0</v>
      </c>
      <c r="Q29" s="89"/>
      <c r="S29" s="11" t="s">
        <v>13</v>
      </c>
      <c r="T29" s="11">
        <v>8</v>
      </c>
    </row>
    <row r="30" spans="2:26">
      <c r="B30" s="90">
        <f t="shared" si="5"/>
        <v>43374</v>
      </c>
      <c r="C30" s="91"/>
      <c r="D30" s="92">
        <f t="shared" si="0"/>
        <v>745</v>
      </c>
      <c r="E30" s="93"/>
      <c r="F30" s="92">
        <f t="shared" si="6"/>
        <v>589.47171613461489</v>
      </c>
      <c r="G30" s="93"/>
      <c r="H30" s="92">
        <f t="shared" si="2"/>
        <v>155.52828386538513</v>
      </c>
      <c r="I30" s="93"/>
      <c r="J30" s="51">
        <f t="shared" si="3"/>
        <v>43374</v>
      </c>
      <c r="K30" s="84">
        <f t="shared" si="7"/>
        <v>94148.569217094904</v>
      </c>
      <c r="L30" s="84"/>
      <c r="M30" s="52">
        <f t="shared" si="4"/>
        <v>2</v>
      </c>
      <c r="N30" s="92">
        <f t="shared" si="1"/>
        <v>0</v>
      </c>
      <c r="O30" s="93"/>
      <c r="P30" s="88">
        <v>0</v>
      </c>
      <c r="Q30" s="89"/>
      <c r="S30" s="11" t="s">
        <v>14</v>
      </c>
      <c r="T30" s="11">
        <v>9</v>
      </c>
    </row>
    <row r="31" spans="2:26">
      <c r="B31" s="90">
        <f t="shared" si="5"/>
        <v>43405</v>
      </c>
      <c r="C31" s="91"/>
      <c r="D31" s="92">
        <f t="shared" si="0"/>
        <v>745</v>
      </c>
      <c r="E31" s="93"/>
      <c r="F31" s="92">
        <f t="shared" si="6"/>
        <v>590.43943220193592</v>
      </c>
      <c r="G31" s="93"/>
      <c r="H31" s="92">
        <f t="shared" si="2"/>
        <v>154.56056779806411</v>
      </c>
      <c r="I31" s="93"/>
      <c r="J31" s="51">
        <f t="shared" si="3"/>
        <v>43405</v>
      </c>
      <c r="K31" s="84">
        <f t="shared" si="7"/>
        <v>93558.129784892968</v>
      </c>
      <c r="L31" s="84"/>
      <c r="M31" s="52">
        <f t="shared" si="4"/>
        <v>2</v>
      </c>
      <c r="N31" s="92">
        <f t="shared" si="1"/>
        <v>0</v>
      </c>
      <c r="O31" s="93"/>
      <c r="P31" s="88">
        <v>0</v>
      </c>
      <c r="Q31" s="89"/>
      <c r="S31" s="11" t="s">
        <v>15</v>
      </c>
      <c r="T31" s="11">
        <v>10</v>
      </c>
    </row>
    <row r="32" spans="2:26">
      <c r="B32" s="90">
        <f t="shared" si="5"/>
        <v>43435</v>
      </c>
      <c r="C32" s="91"/>
      <c r="D32" s="92">
        <f t="shared" si="0"/>
        <v>745</v>
      </c>
      <c r="E32" s="93"/>
      <c r="F32" s="92">
        <f t="shared" si="6"/>
        <v>591.40873693646745</v>
      </c>
      <c r="G32" s="93"/>
      <c r="H32" s="92">
        <f t="shared" si="2"/>
        <v>153.59126306353261</v>
      </c>
      <c r="I32" s="93"/>
      <c r="J32" s="51">
        <f t="shared" si="3"/>
        <v>43435</v>
      </c>
      <c r="K32" s="84">
        <f t="shared" si="7"/>
        <v>92966.721047956496</v>
      </c>
      <c r="L32" s="84"/>
      <c r="M32" s="52">
        <f t="shared" si="4"/>
        <v>2</v>
      </c>
      <c r="N32" s="92">
        <f t="shared" si="1"/>
        <v>0</v>
      </c>
      <c r="O32" s="93"/>
      <c r="P32" s="88">
        <v>0</v>
      </c>
      <c r="Q32" s="89"/>
      <c r="S32" s="11" t="s">
        <v>16</v>
      </c>
      <c r="T32" s="11">
        <v>11</v>
      </c>
    </row>
    <row r="33" spans="2:20">
      <c r="B33" s="90">
        <f t="shared" si="5"/>
        <v>43466</v>
      </c>
      <c r="C33" s="91"/>
      <c r="D33" s="92">
        <f t="shared" si="0"/>
        <v>745</v>
      </c>
      <c r="E33" s="93"/>
      <c r="F33" s="92">
        <f t="shared" si="6"/>
        <v>592.37963294627139</v>
      </c>
      <c r="G33" s="93"/>
      <c r="H33" s="92">
        <f t="shared" si="2"/>
        <v>152.62036705372859</v>
      </c>
      <c r="I33" s="93"/>
      <c r="J33" s="51">
        <f t="shared" si="3"/>
        <v>43466</v>
      </c>
      <c r="K33" s="84">
        <f t="shared" si="7"/>
        <v>92374.341415010218</v>
      </c>
      <c r="L33" s="84"/>
      <c r="M33" s="52">
        <f t="shared" si="4"/>
        <v>2</v>
      </c>
      <c r="N33" s="92">
        <f t="shared" si="1"/>
        <v>0</v>
      </c>
      <c r="O33" s="93"/>
      <c r="P33" s="88">
        <v>0</v>
      </c>
      <c r="Q33" s="89"/>
      <c r="S33" s="11" t="s">
        <v>17</v>
      </c>
      <c r="T33" s="11">
        <v>12</v>
      </c>
    </row>
    <row r="34" spans="2:20">
      <c r="B34" s="90">
        <f t="shared" si="5"/>
        <v>43497</v>
      </c>
      <c r="C34" s="91"/>
      <c r="D34" s="92">
        <f t="shared" si="0"/>
        <v>745</v>
      </c>
      <c r="E34" s="93"/>
      <c r="F34" s="92">
        <f t="shared" si="6"/>
        <v>593.35212284369163</v>
      </c>
      <c r="G34" s="93"/>
      <c r="H34" s="92">
        <f t="shared" si="2"/>
        <v>151.64787715630843</v>
      </c>
      <c r="I34" s="93"/>
      <c r="J34" s="51">
        <f t="shared" si="3"/>
        <v>43497</v>
      </c>
      <c r="K34" s="84">
        <f t="shared" si="7"/>
        <v>91780.989292166531</v>
      </c>
      <c r="L34" s="84"/>
      <c r="M34" s="52">
        <f t="shared" si="4"/>
        <v>2</v>
      </c>
      <c r="N34" s="92">
        <f t="shared" si="1"/>
        <v>0</v>
      </c>
      <c r="O34" s="93"/>
      <c r="P34" s="88">
        <v>0</v>
      </c>
      <c r="Q34" s="89"/>
      <c r="S34" s="53"/>
      <c r="T34" s="54">
        <f>VLOOKUP(E18,S22:T33,2,0)</f>
        <v>12</v>
      </c>
    </row>
    <row r="35" spans="2:20">
      <c r="B35" s="90">
        <f t="shared" si="5"/>
        <v>43525</v>
      </c>
      <c r="C35" s="91"/>
      <c r="D35" s="92">
        <f t="shared" si="0"/>
        <v>745</v>
      </c>
      <c r="E35" s="93"/>
      <c r="F35" s="92">
        <f t="shared" si="6"/>
        <v>594.32620924535991</v>
      </c>
      <c r="G35" s="93"/>
      <c r="H35" s="92">
        <f t="shared" si="2"/>
        <v>150.67379075464004</v>
      </c>
      <c r="I35" s="93"/>
      <c r="J35" s="51">
        <f t="shared" si="3"/>
        <v>43525</v>
      </c>
      <c r="K35" s="84">
        <f t="shared" si="7"/>
        <v>91186.663082921164</v>
      </c>
      <c r="L35" s="84"/>
      <c r="M35" s="52">
        <f t="shared" si="4"/>
        <v>2</v>
      </c>
      <c r="N35" s="92">
        <f t="shared" si="1"/>
        <v>0</v>
      </c>
      <c r="O35" s="93"/>
      <c r="P35" s="88">
        <v>0</v>
      </c>
      <c r="Q35" s="89"/>
    </row>
    <row r="36" spans="2:20">
      <c r="B36" s="90">
        <f t="shared" si="5"/>
        <v>43556</v>
      </c>
      <c r="C36" s="91"/>
      <c r="D36" s="92">
        <f t="shared" si="0"/>
        <v>745</v>
      </c>
      <c r="E36" s="93"/>
      <c r="F36" s="92">
        <f t="shared" si="6"/>
        <v>595.30189477220438</v>
      </c>
      <c r="G36" s="93"/>
      <c r="H36" s="92">
        <f t="shared" si="2"/>
        <v>149.69810522779557</v>
      </c>
      <c r="I36" s="93"/>
      <c r="J36" s="51">
        <f t="shared" si="3"/>
        <v>43556</v>
      </c>
      <c r="K36" s="84">
        <f t="shared" si="7"/>
        <v>90591.361188148963</v>
      </c>
      <c r="L36" s="84"/>
      <c r="M36" s="52">
        <f t="shared" si="4"/>
        <v>2</v>
      </c>
      <c r="N36" s="92">
        <f t="shared" si="1"/>
        <v>0</v>
      </c>
      <c r="O36" s="93"/>
      <c r="P36" s="88">
        <v>0</v>
      </c>
      <c r="Q36" s="89"/>
    </row>
    <row r="37" spans="2:20">
      <c r="B37" s="90">
        <f t="shared" si="5"/>
        <v>43586</v>
      </c>
      <c r="C37" s="91"/>
      <c r="D37" s="92">
        <f t="shared" si="0"/>
        <v>745</v>
      </c>
      <c r="E37" s="93"/>
      <c r="F37" s="92">
        <f t="shared" si="6"/>
        <v>596.27918204945547</v>
      </c>
      <c r="G37" s="93"/>
      <c r="H37" s="92">
        <f t="shared" si="2"/>
        <v>148.72081795054456</v>
      </c>
      <c r="I37" s="93"/>
      <c r="J37" s="51">
        <f t="shared" si="3"/>
        <v>43586</v>
      </c>
      <c r="K37" s="84">
        <f t="shared" si="7"/>
        <v>89995.082006099503</v>
      </c>
      <c r="L37" s="84"/>
      <c r="M37" s="52">
        <f t="shared" si="4"/>
        <v>2</v>
      </c>
      <c r="N37" s="92">
        <f t="shared" si="1"/>
        <v>0</v>
      </c>
      <c r="O37" s="93"/>
      <c r="P37" s="88">
        <v>0</v>
      </c>
      <c r="Q37" s="89"/>
    </row>
    <row r="38" spans="2:20">
      <c r="B38" s="90">
        <f t="shared" si="5"/>
        <v>43617</v>
      </c>
      <c r="C38" s="91"/>
      <c r="D38" s="92">
        <f t="shared" si="0"/>
        <v>745</v>
      </c>
      <c r="E38" s="93"/>
      <c r="F38" s="92">
        <f t="shared" si="6"/>
        <v>597.25807370665336</v>
      </c>
      <c r="G38" s="93"/>
      <c r="H38" s="92">
        <f t="shared" si="2"/>
        <v>147.74192629334667</v>
      </c>
      <c r="I38" s="93"/>
      <c r="J38" s="51">
        <f t="shared" si="3"/>
        <v>43617</v>
      </c>
      <c r="K38" s="84">
        <f t="shared" si="7"/>
        <v>89397.823932392843</v>
      </c>
      <c r="L38" s="84"/>
      <c r="M38" s="52">
        <f t="shared" si="4"/>
        <v>2</v>
      </c>
      <c r="N38" s="92">
        <f t="shared" si="1"/>
        <v>0</v>
      </c>
      <c r="O38" s="93"/>
      <c r="P38" s="88">
        <v>0</v>
      </c>
      <c r="Q38" s="89"/>
    </row>
    <row r="39" spans="2:20">
      <c r="B39" s="90">
        <f t="shared" si="5"/>
        <v>43647</v>
      </c>
      <c r="C39" s="91"/>
      <c r="D39" s="92">
        <f t="shared" si="0"/>
        <v>745</v>
      </c>
      <c r="E39" s="93"/>
      <c r="F39" s="92">
        <f t="shared" si="6"/>
        <v>598.23857237765515</v>
      </c>
      <c r="G39" s="93"/>
      <c r="H39" s="92">
        <f t="shared" si="2"/>
        <v>146.76142762234491</v>
      </c>
      <c r="I39" s="93"/>
      <c r="J39" s="51">
        <f t="shared" si="3"/>
        <v>43647</v>
      </c>
      <c r="K39" s="84">
        <f t="shared" si="7"/>
        <v>88799.58536001519</v>
      </c>
      <c r="L39" s="84"/>
      <c r="M39" s="52">
        <f t="shared" si="4"/>
        <v>2</v>
      </c>
      <c r="N39" s="92">
        <f t="shared" si="1"/>
        <v>0</v>
      </c>
      <c r="O39" s="93"/>
      <c r="P39" s="88">
        <v>0</v>
      </c>
      <c r="Q39" s="89"/>
    </row>
    <row r="40" spans="2:20">
      <c r="B40" s="90">
        <f t="shared" si="5"/>
        <v>43678</v>
      </c>
      <c r="C40" s="91"/>
      <c r="D40" s="92">
        <f t="shared" si="0"/>
        <v>745</v>
      </c>
      <c r="E40" s="93"/>
      <c r="F40" s="92">
        <f t="shared" si="6"/>
        <v>599.22068070064176</v>
      </c>
      <c r="G40" s="93"/>
      <c r="H40" s="92">
        <f t="shared" si="2"/>
        <v>145.77931929935826</v>
      </c>
      <c r="I40" s="93"/>
      <c r="J40" s="51">
        <f t="shared" si="3"/>
        <v>43678</v>
      </c>
      <c r="K40" s="84">
        <f t="shared" si="7"/>
        <v>88200.364679314545</v>
      </c>
      <c r="L40" s="84"/>
      <c r="M40" s="52">
        <f t="shared" si="4"/>
        <v>2</v>
      </c>
      <c r="N40" s="92">
        <f t="shared" si="1"/>
        <v>0</v>
      </c>
      <c r="O40" s="93"/>
      <c r="P40" s="88">
        <v>0</v>
      </c>
      <c r="Q40" s="89"/>
    </row>
    <row r="41" spans="2:20">
      <c r="B41" s="90">
        <f t="shared" si="5"/>
        <v>43709</v>
      </c>
      <c r="C41" s="91"/>
      <c r="D41" s="92">
        <f t="shared" si="0"/>
        <v>745</v>
      </c>
      <c r="E41" s="93"/>
      <c r="F41" s="92">
        <f t="shared" si="6"/>
        <v>600.20440131812529</v>
      </c>
      <c r="G41" s="93"/>
      <c r="H41" s="92">
        <f t="shared" si="2"/>
        <v>144.79559868187471</v>
      </c>
      <c r="I41" s="93"/>
      <c r="J41" s="51">
        <f t="shared" si="3"/>
        <v>43709</v>
      </c>
      <c r="K41" s="84">
        <f t="shared" si="7"/>
        <v>87600.160277996416</v>
      </c>
      <c r="L41" s="84"/>
      <c r="M41" s="52">
        <f t="shared" si="4"/>
        <v>2</v>
      </c>
      <c r="N41" s="92">
        <f t="shared" si="1"/>
        <v>0</v>
      </c>
      <c r="O41" s="93"/>
      <c r="P41" s="88">
        <v>0</v>
      </c>
      <c r="Q41" s="89"/>
    </row>
    <row r="42" spans="2:20">
      <c r="B42" s="90">
        <f t="shared" si="5"/>
        <v>43739</v>
      </c>
      <c r="C42" s="91"/>
      <c r="D42" s="92">
        <f t="shared" si="0"/>
        <v>745</v>
      </c>
      <c r="E42" s="93"/>
      <c r="F42" s="92">
        <f t="shared" si="6"/>
        <v>601.18973687695586</v>
      </c>
      <c r="G42" s="93"/>
      <c r="H42" s="92">
        <f t="shared" si="2"/>
        <v>143.81026312304411</v>
      </c>
      <c r="I42" s="93"/>
      <c r="J42" s="51">
        <f t="shared" si="3"/>
        <v>43739</v>
      </c>
      <c r="K42" s="84">
        <f t="shared" si="7"/>
        <v>86998.970541119459</v>
      </c>
      <c r="L42" s="84"/>
      <c r="M42" s="52">
        <f t="shared" si="4"/>
        <v>2</v>
      </c>
      <c r="N42" s="92">
        <f t="shared" si="1"/>
        <v>0</v>
      </c>
      <c r="O42" s="93"/>
      <c r="P42" s="88">
        <v>0</v>
      </c>
      <c r="Q42" s="89"/>
    </row>
    <row r="43" spans="2:20">
      <c r="B43" s="90">
        <f t="shared" si="5"/>
        <v>43770</v>
      </c>
      <c r="C43" s="91"/>
      <c r="D43" s="92">
        <f t="shared" si="0"/>
        <v>745</v>
      </c>
      <c r="E43" s="93"/>
      <c r="F43" s="92">
        <f t="shared" si="6"/>
        <v>602.17669002832895</v>
      </c>
      <c r="G43" s="93"/>
      <c r="H43" s="92">
        <f t="shared" si="2"/>
        <v>142.82330997167111</v>
      </c>
      <c r="I43" s="93"/>
      <c r="J43" s="51">
        <f t="shared" si="3"/>
        <v>43770</v>
      </c>
      <c r="K43" s="84">
        <f t="shared" si="7"/>
        <v>86396.793851091134</v>
      </c>
      <c r="L43" s="84"/>
      <c r="M43" s="52">
        <f t="shared" si="4"/>
        <v>2</v>
      </c>
      <c r="N43" s="92">
        <f t="shared" si="1"/>
        <v>0</v>
      </c>
      <c r="O43" s="93"/>
      <c r="P43" s="88">
        <v>0</v>
      </c>
      <c r="Q43" s="89"/>
    </row>
    <row r="44" spans="2:20">
      <c r="B44" s="90">
        <f t="shared" si="5"/>
        <v>43800</v>
      </c>
      <c r="C44" s="91"/>
      <c r="D44" s="92">
        <f t="shared" si="0"/>
        <v>745</v>
      </c>
      <c r="E44" s="93"/>
      <c r="F44" s="92">
        <f t="shared" si="6"/>
        <v>603.16526342779207</v>
      </c>
      <c r="G44" s="93"/>
      <c r="H44" s="92">
        <f t="shared" si="2"/>
        <v>141.83473657220793</v>
      </c>
      <c r="I44" s="93"/>
      <c r="J44" s="51">
        <f t="shared" si="3"/>
        <v>43800</v>
      </c>
      <c r="K44" s="84">
        <f t="shared" si="7"/>
        <v>85793.628587663348</v>
      </c>
      <c r="L44" s="84"/>
      <c r="M44" s="52">
        <f t="shared" si="4"/>
        <v>2</v>
      </c>
      <c r="N44" s="92">
        <f t="shared" si="1"/>
        <v>0</v>
      </c>
      <c r="O44" s="93"/>
      <c r="P44" s="88">
        <v>0</v>
      </c>
      <c r="Q44" s="89"/>
    </row>
    <row r="45" spans="2:20">
      <c r="B45" s="90">
        <f t="shared" si="5"/>
        <v>43831</v>
      </c>
      <c r="C45" s="91"/>
      <c r="D45" s="92">
        <f t="shared" si="0"/>
        <v>745</v>
      </c>
      <c r="E45" s="93"/>
      <c r="F45" s="92">
        <f t="shared" si="6"/>
        <v>604.15545973525263</v>
      </c>
      <c r="G45" s="93"/>
      <c r="H45" s="92">
        <f t="shared" si="2"/>
        <v>140.84454026474734</v>
      </c>
      <c r="I45" s="93"/>
      <c r="J45" s="51">
        <f t="shared" si="3"/>
        <v>43831</v>
      </c>
      <c r="K45" s="84">
        <f t="shared" si="7"/>
        <v>85189.473127928097</v>
      </c>
      <c r="L45" s="84"/>
      <c r="M45" s="52">
        <f t="shared" si="4"/>
        <v>2</v>
      </c>
      <c r="N45" s="92">
        <f t="shared" si="1"/>
        <v>0</v>
      </c>
      <c r="O45" s="93"/>
      <c r="P45" s="88">
        <v>0</v>
      </c>
      <c r="Q45" s="89"/>
    </row>
    <row r="46" spans="2:20">
      <c r="B46" s="90">
        <f t="shared" si="5"/>
        <v>43862</v>
      </c>
      <c r="C46" s="91"/>
      <c r="D46" s="92">
        <f t="shared" si="0"/>
        <v>745</v>
      </c>
      <c r="E46" s="93"/>
      <c r="F46" s="92">
        <f t="shared" si="6"/>
        <v>605.14728161498476</v>
      </c>
      <c r="G46" s="93"/>
      <c r="H46" s="92">
        <f t="shared" si="2"/>
        <v>139.85271838501527</v>
      </c>
      <c r="I46" s="93"/>
      <c r="J46" s="51">
        <f t="shared" si="3"/>
        <v>43862</v>
      </c>
      <c r="K46" s="84">
        <f t="shared" si="7"/>
        <v>84584.325846313106</v>
      </c>
      <c r="L46" s="84"/>
      <c r="M46" s="52">
        <f t="shared" si="4"/>
        <v>2</v>
      </c>
      <c r="N46" s="92">
        <f t="shared" si="1"/>
        <v>0</v>
      </c>
      <c r="O46" s="93"/>
      <c r="P46" s="88">
        <v>0</v>
      </c>
      <c r="Q46" s="89"/>
    </row>
    <row r="47" spans="2:20">
      <c r="B47" s="90">
        <f t="shared" si="5"/>
        <v>43891</v>
      </c>
      <c r="C47" s="91"/>
      <c r="D47" s="92">
        <f t="shared" si="0"/>
        <v>745</v>
      </c>
      <c r="E47" s="93"/>
      <c r="F47" s="92">
        <f t="shared" si="6"/>
        <v>606.140731735636</v>
      </c>
      <c r="G47" s="93"/>
      <c r="H47" s="92">
        <f t="shared" si="2"/>
        <v>138.859268264364</v>
      </c>
      <c r="I47" s="93"/>
      <c r="J47" s="51">
        <f t="shared" si="3"/>
        <v>43891</v>
      </c>
      <c r="K47" s="84">
        <f t="shared" si="7"/>
        <v>83978.185114577471</v>
      </c>
      <c r="L47" s="84"/>
      <c r="M47" s="52">
        <f t="shared" si="4"/>
        <v>2</v>
      </c>
      <c r="N47" s="92">
        <f t="shared" si="1"/>
        <v>0</v>
      </c>
      <c r="O47" s="93"/>
      <c r="P47" s="88">
        <v>0</v>
      </c>
      <c r="Q47" s="89"/>
    </row>
    <row r="48" spans="2:20">
      <c r="B48" s="90">
        <f t="shared" si="5"/>
        <v>43922</v>
      </c>
      <c r="C48" s="91"/>
      <c r="D48" s="92">
        <f t="shared" si="0"/>
        <v>745</v>
      </c>
      <c r="E48" s="93"/>
      <c r="F48" s="92">
        <f t="shared" si="6"/>
        <v>607.13581277023536</v>
      </c>
      <c r="G48" s="93"/>
      <c r="H48" s="92">
        <f t="shared" si="2"/>
        <v>137.86418722976467</v>
      </c>
      <c r="I48" s="93"/>
      <c r="J48" s="51">
        <f t="shared" si="3"/>
        <v>43922</v>
      </c>
      <c r="K48" s="84">
        <f t="shared" si="7"/>
        <v>83371.04930180723</v>
      </c>
      <c r="L48" s="84"/>
      <c r="M48" s="52">
        <f t="shared" si="4"/>
        <v>2</v>
      </c>
      <c r="N48" s="92">
        <f t="shared" si="1"/>
        <v>0</v>
      </c>
      <c r="O48" s="93"/>
      <c r="P48" s="88">
        <v>0</v>
      </c>
      <c r="Q48" s="89"/>
    </row>
    <row r="49" spans="2:17">
      <c r="B49" s="90">
        <f t="shared" si="5"/>
        <v>43952</v>
      </c>
      <c r="C49" s="91"/>
      <c r="D49" s="92">
        <f t="shared" si="0"/>
        <v>745</v>
      </c>
      <c r="E49" s="93"/>
      <c r="F49" s="92">
        <f t="shared" si="6"/>
        <v>608.13252739619975</v>
      </c>
      <c r="G49" s="93"/>
      <c r="H49" s="92">
        <f t="shared" si="2"/>
        <v>136.86747260380019</v>
      </c>
      <c r="I49" s="93"/>
      <c r="J49" s="51">
        <f t="shared" si="3"/>
        <v>43952</v>
      </c>
      <c r="K49" s="84">
        <f t="shared" si="7"/>
        <v>82762.916774411031</v>
      </c>
      <c r="L49" s="84"/>
      <c r="M49" s="52">
        <f t="shared" si="4"/>
        <v>2</v>
      </c>
      <c r="N49" s="92">
        <f t="shared" si="1"/>
        <v>0</v>
      </c>
      <c r="O49" s="93"/>
      <c r="P49" s="88">
        <v>0</v>
      </c>
      <c r="Q49" s="89"/>
    </row>
    <row r="50" spans="2:17">
      <c r="B50" s="90">
        <f t="shared" si="5"/>
        <v>43983</v>
      </c>
      <c r="C50" s="91"/>
      <c r="D50" s="92">
        <f t="shared" si="0"/>
        <v>745</v>
      </c>
      <c r="E50" s="93"/>
      <c r="F50" s="92">
        <f t="shared" si="6"/>
        <v>609.13087829534186</v>
      </c>
      <c r="G50" s="93"/>
      <c r="H50" s="92">
        <f t="shared" si="2"/>
        <v>135.86912170465811</v>
      </c>
      <c r="I50" s="93"/>
      <c r="J50" s="51">
        <f t="shared" si="3"/>
        <v>43983</v>
      </c>
      <c r="K50" s="84">
        <f>K49-F50-N50-P50</f>
        <v>82153.785896115689</v>
      </c>
      <c r="L50" s="84"/>
      <c r="M50" s="52">
        <f t="shared" si="4"/>
        <v>2</v>
      </c>
      <c r="N50" s="92">
        <f t="shared" si="1"/>
        <v>0</v>
      </c>
      <c r="O50" s="93"/>
      <c r="P50" s="88">
        <v>0</v>
      </c>
      <c r="Q50" s="89"/>
    </row>
    <row r="51" spans="2:17">
      <c r="B51" s="90">
        <f t="shared" si="5"/>
        <v>44013</v>
      </c>
      <c r="C51" s="91"/>
      <c r="D51" s="92">
        <f t="shared" si="0"/>
        <v>745</v>
      </c>
      <c r="E51" s="93"/>
      <c r="F51" s="92">
        <f t="shared" si="6"/>
        <v>610.13086815387669</v>
      </c>
      <c r="G51" s="93"/>
      <c r="H51" s="92">
        <f t="shared" si="2"/>
        <v>134.86913184612325</v>
      </c>
      <c r="I51" s="93"/>
      <c r="J51" s="51">
        <f t="shared" si="3"/>
        <v>44013</v>
      </c>
      <c r="K51" s="84">
        <f t="shared" si="7"/>
        <v>81543.65502796181</v>
      </c>
      <c r="L51" s="84"/>
      <c r="M51" s="52">
        <f t="shared" si="4"/>
        <v>2</v>
      </c>
      <c r="N51" s="92">
        <f t="shared" si="1"/>
        <v>0</v>
      </c>
      <c r="O51" s="93"/>
      <c r="P51" s="88">
        <v>0</v>
      </c>
      <c r="Q51" s="89"/>
    </row>
    <row r="52" spans="2:17">
      <c r="B52" s="90">
        <f t="shared" si="5"/>
        <v>44044</v>
      </c>
      <c r="C52" s="91"/>
      <c r="D52" s="92">
        <f t="shared" si="0"/>
        <v>745</v>
      </c>
      <c r="E52" s="93"/>
      <c r="F52" s="92">
        <f t="shared" si="6"/>
        <v>611.13249966242938</v>
      </c>
      <c r="G52" s="93"/>
      <c r="H52" s="92">
        <f t="shared" si="2"/>
        <v>133.86750033757065</v>
      </c>
      <c r="I52" s="93"/>
      <c r="J52" s="51">
        <f t="shared" si="3"/>
        <v>44044</v>
      </c>
      <c r="K52" s="84">
        <f t="shared" si="7"/>
        <v>80932.522528299378</v>
      </c>
      <c r="L52" s="84"/>
      <c r="M52" s="52">
        <f t="shared" si="4"/>
        <v>2</v>
      </c>
      <c r="N52" s="92">
        <f t="shared" si="1"/>
        <v>0</v>
      </c>
      <c r="O52" s="93"/>
      <c r="P52" s="88">
        <v>0</v>
      </c>
      <c r="Q52" s="89"/>
    </row>
    <row r="53" spans="2:17">
      <c r="B53" s="90">
        <f t="shared" si="5"/>
        <v>44075</v>
      </c>
      <c r="C53" s="91"/>
      <c r="D53" s="92">
        <f t="shared" si="0"/>
        <v>745</v>
      </c>
      <c r="E53" s="93"/>
      <c r="F53" s="92">
        <f t="shared" si="6"/>
        <v>612.1357755160418</v>
      </c>
      <c r="G53" s="93"/>
      <c r="H53" s="92">
        <f t="shared" si="2"/>
        <v>132.86422448395814</v>
      </c>
      <c r="I53" s="93"/>
      <c r="J53" s="51">
        <f t="shared" si="3"/>
        <v>44075</v>
      </c>
      <c r="K53" s="84">
        <f t="shared" si="7"/>
        <v>80320.386752783335</v>
      </c>
      <c r="L53" s="84"/>
      <c r="M53" s="52">
        <f t="shared" si="4"/>
        <v>2</v>
      </c>
      <c r="N53" s="92">
        <f t="shared" si="1"/>
        <v>0</v>
      </c>
      <c r="O53" s="93"/>
      <c r="P53" s="88">
        <v>0</v>
      </c>
      <c r="Q53" s="89"/>
    </row>
    <row r="54" spans="2:17">
      <c r="B54" s="90">
        <f t="shared" si="5"/>
        <v>44105</v>
      </c>
      <c r="C54" s="91"/>
      <c r="D54" s="92">
        <f t="shared" si="0"/>
        <v>745</v>
      </c>
      <c r="E54" s="93"/>
      <c r="F54" s="92">
        <f t="shared" si="6"/>
        <v>613.14069841418063</v>
      </c>
      <c r="G54" s="93"/>
      <c r="H54" s="92">
        <f t="shared" si="2"/>
        <v>131.85930158581931</v>
      </c>
      <c r="I54" s="93"/>
      <c r="J54" s="51">
        <f t="shared" si="3"/>
        <v>44105</v>
      </c>
      <c r="K54" s="84">
        <f t="shared" si="7"/>
        <v>79707.246054369156</v>
      </c>
      <c r="L54" s="84"/>
      <c r="M54" s="52">
        <f t="shared" si="4"/>
        <v>2</v>
      </c>
      <c r="N54" s="92">
        <f t="shared" si="1"/>
        <v>0</v>
      </c>
      <c r="O54" s="93"/>
      <c r="P54" s="88">
        <v>0</v>
      </c>
      <c r="Q54" s="89"/>
    </row>
    <row r="55" spans="2:17">
      <c r="B55" s="90">
        <f t="shared" si="5"/>
        <v>44136</v>
      </c>
      <c r="C55" s="91"/>
      <c r="D55" s="92">
        <f t="shared" si="0"/>
        <v>745</v>
      </c>
      <c r="E55" s="93"/>
      <c r="F55" s="92">
        <f t="shared" si="6"/>
        <v>614.14727106074395</v>
      </c>
      <c r="G55" s="93"/>
      <c r="H55" s="92">
        <f t="shared" si="2"/>
        <v>130.85272893925602</v>
      </c>
      <c r="I55" s="93"/>
      <c r="J55" s="51">
        <f t="shared" si="3"/>
        <v>44136</v>
      </c>
      <c r="K55" s="84">
        <f t="shared" si="7"/>
        <v>79093.098783308407</v>
      </c>
      <c r="L55" s="84"/>
      <c r="M55" s="52">
        <f t="shared" si="4"/>
        <v>2</v>
      </c>
      <c r="N55" s="92">
        <f t="shared" si="1"/>
        <v>0</v>
      </c>
      <c r="O55" s="93"/>
      <c r="P55" s="88">
        <v>0</v>
      </c>
      <c r="Q55" s="89"/>
    </row>
    <row r="56" spans="2:17">
      <c r="B56" s="90">
        <f t="shared" si="5"/>
        <v>44166</v>
      </c>
      <c r="C56" s="91"/>
      <c r="D56" s="92">
        <f t="shared" si="0"/>
        <v>745</v>
      </c>
      <c r="E56" s="93"/>
      <c r="F56" s="92">
        <f t="shared" si="6"/>
        <v>615.15549616406872</v>
      </c>
      <c r="G56" s="93"/>
      <c r="H56" s="92">
        <f t="shared" si="2"/>
        <v>129.84450383593131</v>
      </c>
      <c r="I56" s="93"/>
      <c r="J56" s="51">
        <f t="shared" si="3"/>
        <v>44166</v>
      </c>
      <c r="K56" s="84">
        <f t="shared" si="7"/>
        <v>78477.943287144342</v>
      </c>
      <c r="L56" s="84"/>
      <c r="M56" s="52">
        <f t="shared" si="4"/>
        <v>2</v>
      </c>
      <c r="N56" s="92">
        <f t="shared" si="1"/>
        <v>0</v>
      </c>
      <c r="O56" s="93"/>
      <c r="P56" s="88">
        <v>0</v>
      </c>
      <c r="Q56" s="89"/>
    </row>
    <row r="57" spans="2:17">
      <c r="B57" s="90">
        <f t="shared" ref="B57:B120" si="8">DATE(YEAR(B56),MONTH(B56)+1,1)</f>
        <v>44197</v>
      </c>
      <c r="C57" s="91"/>
      <c r="D57" s="92">
        <f t="shared" si="0"/>
        <v>745</v>
      </c>
      <c r="E57" s="93"/>
      <c r="F57" s="92">
        <f t="shared" si="6"/>
        <v>616.165376436938</v>
      </c>
      <c r="G57" s="93"/>
      <c r="H57" s="92">
        <f t="shared" si="2"/>
        <v>128.83462356306197</v>
      </c>
      <c r="I57" s="93"/>
      <c r="J57" s="51">
        <f t="shared" si="3"/>
        <v>44197</v>
      </c>
      <c r="K57" s="84">
        <f t="shared" ref="K57:K120" si="9">K56-F57-N57-P57</f>
        <v>77861.777910707402</v>
      </c>
      <c r="L57" s="84"/>
      <c r="M57" s="52">
        <f t="shared" si="4"/>
        <v>2</v>
      </c>
      <c r="N57" s="92">
        <f t="shared" si="1"/>
        <v>0</v>
      </c>
      <c r="O57" s="93"/>
      <c r="P57" s="88">
        <v>0</v>
      </c>
      <c r="Q57" s="89"/>
    </row>
    <row r="58" spans="2:17">
      <c r="B58" s="90">
        <f t="shared" si="8"/>
        <v>44228</v>
      </c>
      <c r="C58" s="91"/>
      <c r="D58" s="92">
        <f t="shared" si="0"/>
        <v>745</v>
      </c>
      <c r="E58" s="93"/>
      <c r="F58" s="92">
        <f t="shared" si="6"/>
        <v>617.17691459658863</v>
      </c>
      <c r="G58" s="93"/>
      <c r="H58" s="92">
        <f t="shared" si="2"/>
        <v>127.82308540341131</v>
      </c>
      <c r="I58" s="93"/>
      <c r="J58" s="51">
        <f t="shared" si="3"/>
        <v>44228</v>
      </c>
      <c r="K58" s="84">
        <f t="shared" si="9"/>
        <v>77244.600996110807</v>
      </c>
      <c r="L58" s="84"/>
      <c r="M58" s="52">
        <f t="shared" si="4"/>
        <v>2</v>
      </c>
      <c r="N58" s="92">
        <f t="shared" si="1"/>
        <v>0</v>
      </c>
      <c r="O58" s="93"/>
      <c r="P58" s="88">
        <v>0</v>
      </c>
      <c r="Q58" s="89"/>
    </row>
    <row r="59" spans="2:17">
      <c r="B59" s="90">
        <f t="shared" si="8"/>
        <v>44256</v>
      </c>
      <c r="C59" s="91"/>
      <c r="D59" s="92">
        <f t="shared" si="0"/>
        <v>745</v>
      </c>
      <c r="E59" s="93"/>
      <c r="F59" s="92">
        <f t="shared" si="6"/>
        <v>618.19011336471806</v>
      </c>
      <c r="G59" s="93"/>
      <c r="H59" s="92">
        <f t="shared" si="2"/>
        <v>126.8098866352819</v>
      </c>
      <c r="I59" s="93"/>
      <c r="J59" s="51">
        <f t="shared" si="3"/>
        <v>44256</v>
      </c>
      <c r="K59" s="84">
        <f t="shared" si="9"/>
        <v>76626.410882746088</v>
      </c>
      <c r="L59" s="84"/>
      <c r="M59" s="52">
        <f t="shared" si="4"/>
        <v>2</v>
      </c>
      <c r="N59" s="92">
        <f t="shared" si="1"/>
        <v>0</v>
      </c>
      <c r="O59" s="93"/>
      <c r="P59" s="88">
        <v>0</v>
      </c>
      <c r="Q59" s="89"/>
    </row>
    <row r="60" spans="2:17">
      <c r="B60" s="90">
        <f t="shared" si="8"/>
        <v>44287</v>
      </c>
      <c r="C60" s="91"/>
      <c r="D60" s="92">
        <f t="shared" si="0"/>
        <v>745</v>
      </c>
      <c r="E60" s="93"/>
      <c r="F60" s="92">
        <f t="shared" si="6"/>
        <v>619.20497546749186</v>
      </c>
      <c r="G60" s="93"/>
      <c r="H60" s="92">
        <f t="shared" si="2"/>
        <v>125.79502453250815</v>
      </c>
      <c r="I60" s="93"/>
      <c r="J60" s="51">
        <f t="shared" si="3"/>
        <v>44287</v>
      </c>
      <c r="K60" s="84">
        <f t="shared" si="9"/>
        <v>76007.205907278592</v>
      </c>
      <c r="L60" s="84"/>
      <c r="M60" s="52">
        <f t="shared" si="4"/>
        <v>2</v>
      </c>
      <c r="N60" s="92">
        <f t="shared" si="1"/>
        <v>0</v>
      </c>
      <c r="O60" s="93"/>
      <c r="P60" s="88">
        <v>0</v>
      </c>
      <c r="Q60" s="89"/>
    </row>
    <row r="61" spans="2:17">
      <c r="B61" s="90">
        <f t="shared" si="8"/>
        <v>44317</v>
      </c>
      <c r="C61" s="91"/>
      <c r="D61" s="92">
        <f t="shared" si="0"/>
        <v>745</v>
      </c>
      <c r="E61" s="93"/>
      <c r="F61" s="92">
        <f t="shared" si="6"/>
        <v>620.22150363555102</v>
      </c>
      <c r="G61" s="93"/>
      <c r="H61" s="92">
        <f t="shared" si="2"/>
        <v>124.77849636444903</v>
      </c>
      <c r="I61" s="93"/>
      <c r="J61" s="51">
        <f t="shared" si="3"/>
        <v>44317</v>
      </c>
      <c r="K61" s="84">
        <f t="shared" si="9"/>
        <v>75386.984403643044</v>
      </c>
      <c r="L61" s="84"/>
      <c r="M61" s="52">
        <f t="shared" si="4"/>
        <v>2</v>
      </c>
      <c r="N61" s="92">
        <f t="shared" si="1"/>
        <v>0</v>
      </c>
      <c r="O61" s="93"/>
      <c r="P61" s="88">
        <v>0</v>
      </c>
      <c r="Q61" s="89"/>
    </row>
    <row r="62" spans="2:17">
      <c r="B62" s="90">
        <f t="shared" si="8"/>
        <v>44348</v>
      </c>
      <c r="C62" s="91"/>
      <c r="D62" s="92">
        <f t="shared" si="0"/>
        <v>745</v>
      </c>
      <c r="E62" s="93"/>
      <c r="F62" s="92">
        <f t="shared" si="6"/>
        <v>621.23970060401939</v>
      </c>
      <c r="G62" s="93"/>
      <c r="H62" s="92">
        <f t="shared" si="2"/>
        <v>123.76029939598065</v>
      </c>
      <c r="I62" s="93"/>
      <c r="J62" s="51">
        <f t="shared" si="3"/>
        <v>44348</v>
      </c>
      <c r="K62" s="84">
        <f t="shared" si="9"/>
        <v>74765.744703039018</v>
      </c>
      <c r="L62" s="84"/>
      <c r="M62" s="52">
        <f t="shared" si="4"/>
        <v>2</v>
      </c>
      <c r="N62" s="92">
        <f t="shared" si="1"/>
        <v>0</v>
      </c>
      <c r="O62" s="93"/>
      <c r="P62" s="88">
        <v>0</v>
      </c>
      <c r="Q62" s="89"/>
    </row>
    <row r="63" spans="2:17">
      <c r="B63" s="90">
        <f t="shared" si="8"/>
        <v>44378</v>
      </c>
      <c r="C63" s="91"/>
      <c r="D63" s="92">
        <f t="shared" si="0"/>
        <v>745</v>
      </c>
      <c r="E63" s="93"/>
      <c r="F63" s="92">
        <f t="shared" si="6"/>
        <v>622.25956911251092</v>
      </c>
      <c r="G63" s="93"/>
      <c r="H63" s="92">
        <f t="shared" si="2"/>
        <v>122.74043088748904</v>
      </c>
      <c r="I63" s="93"/>
      <c r="J63" s="51">
        <f t="shared" si="3"/>
        <v>44378</v>
      </c>
      <c r="K63" s="84">
        <f t="shared" si="9"/>
        <v>74143.485133926501</v>
      </c>
      <c r="L63" s="84"/>
      <c r="M63" s="52">
        <f t="shared" si="4"/>
        <v>2</v>
      </c>
      <c r="N63" s="92">
        <f t="shared" si="1"/>
        <v>0</v>
      </c>
      <c r="O63" s="93"/>
      <c r="P63" s="88">
        <v>0</v>
      </c>
      <c r="Q63" s="89"/>
    </row>
    <row r="64" spans="2:17">
      <c r="B64" s="90">
        <f t="shared" si="8"/>
        <v>44409</v>
      </c>
      <c r="C64" s="91"/>
      <c r="D64" s="92">
        <f t="shared" si="0"/>
        <v>745</v>
      </c>
      <c r="E64" s="93"/>
      <c r="F64" s="92">
        <f t="shared" si="6"/>
        <v>623.28111190513732</v>
      </c>
      <c r="G64" s="93"/>
      <c r="H64" s="92">
        <f t="shared" si="2"/>
        <v>121.71888809486266</v>
      </c>
      <c r="I64" s="93"/>
      <c r="J64" s="51">
        <f t="shared" si="3"/>
        <v>44409</v>
      </c>
      <c r="K64" s="84">
        <f t="shared" si="9"/>
        <v>73520.204022021368</v>
      </c>
      <c r="L64" s="84"/>
      <c r="M64" s="52">
        <f t="shared" si="4"/>
        <v>2</v>
      </c>
      <c r="N64" s="92">
        <f t="shared" si="1"/>
        <v>0</v>
      </c>
      <c r="O64" s="93"/>
      <c r="P64" s="88">
        <v>0</v>
      </c>
      <c r="Q64" s="89"/>
    </row>
    <row r="65" spans="2:17">
      <c r="B65" s="90">
        <f t="shared" si="8"/>
        <v>44440</v>
      </c>
      <c r="C65" s="91"/>
      <c r="D65" s="92">
        <f t="shared" si="0"/>
        <v>745</v>
      </c>
      <c r="E65" s="93"/>
      <c r="F65" s="92">
        <f t="shared" si="6"/>
        <v>624.30433173051495</v>
      </c>
      <c r="G65" s="93"/>
      <c r="H65" s="92">
        <f t="shared" si="2"/>
        <v>120.69566826948507</v>
      </c>
      <c r="I65" s="93"/>
      <c r="J65" s="51">
        <f t="shared" si="3"/>
        <v>44440</v>
      </c>
      <c r="K65" s="84">
        <f t="shared" si="9"/>
        <v>72895.899690290855</v>
      </c>
      <c r="L65" s="84"/>
      <c r="M65" s="52">
        <f t="shared" si="4"/>
        <v>2</v>
      </c>
      <c r="N65" s="92">
        <f t="shared" si="1"/>
        <v>0</v>
      </c>
      <c r="O65" s="93"/>
      <c r="P65" s="88">
        <v>0</v>
      </c>
      <c r="Q65" s="89"/>
    </row>
    <row r="66" spans="2:17">
      <c r="B66" s="90">
        <f t="shared" si="8"/>
        <v>44470</v>
      </c>
      <c r="C66" s="91"/>
      <c r="D66" s="92">
        <f t="shared" si="0"/>
        <v>745</v>
      </c>
      <c r="E66" s="93"/>
      <c r="F66" s="92">
        <f t="shared" si="6"/>
        <v>625.32923134177258</v>
      </c>
      <c r="G66" s="93"/>
      <c r="H66" s="92">
        <f t="shared" si="2"/>
        <v>119.67076865822747</v>
      </c>
      <c r="I66" s="93"/>
      <c r="J66" s="51">
        <f t="shared" si="3"/>
        <v>44470</v>
      </c>
      <c r="K66" s="84">
        <f t="shared" si="9"/>
        <v>72270.570458949078</v>
      </c>
      <c r="L66" s="84"/>
      <c r="M66" s="52">
        <f t="shared" si="4"/>
        <v>2</v>
      </c>
      <c r="N66" s="92">
        <f t="shared" si="1"/>
        <v>0</v>
      </c>
      <c r="O66" s="93"/>
      <c r="P66" s="88">
        <v>0</v>
      </c>
      <c r="Q66" s="89"/>
    </row>
    <row r="67" spans="2:17">
      <c r="B67" s="90">
        <f t="shared" si="8"/>
        <v>44501</v>
      </c>
      <c r="C67" s="91"/>
      <c r="D67" s="92">
        <f t="shared" si="0"/>
        <v>745</v>
      </c>
      <c r="E67" s="93"/>
      <c r="F67" s="92">
        <f t="shared" si="6"/>
        <v>626.35581349655854</v>
      </c>
      <c r="G67" s="93"/>
      <c r="H67" s="92">
        <f t="shared" si="2"/>
        <v>118.6441865034414</v>
      </c>
      <c r="I67" s="93"/>
      <c r="J67" s="51">
        <f t="shared" si="3"/>
        <v>44501</v>
      </c>
      <c r="K67" s="84">
        <f t="shared" si="9"/>
        <v>71644.214645452521</v>
      </c>
      <c r="L67" s="84"/>
      <c r="M67" s="52">
        <f t="shared" si="4"/>
        <v>2</v>
      </c>
      <c r="N67" s="92">
        <f t="shared" si="1"/>
        <v>0</v>
      </c>
      <c r="O67" s="93"/>
      <c r="P67" s="88">
        <v>0</v>
      </c>
      <c r="Q67" s="89"/>
    </row>
    <row r="68" spans="2:17">
      <c r="B68" s="90">
        <f t="shared" si="8"/>
        <v>44531</v>
      </c>
      <c r="C68" s="91"/>
      <c r="D68" s="92">
        <f t="shared" si="0"/>
        <v>745</v>
      </c>
      <c r="E68" s="93"/>
      <c r="F68" s="92">
        <f t="shared" si="6"/>
        <v>627.38408095704881</v>
      </c>
      <c r="G68" s="93"/>
      <c r="H68" s="92">
        <f t="shared" si="2"/>
        <v>117.61591904295121</v>
      </c>
      <c r="I68" s="93"/>
      <c r="J68" s="51">
        <f t="shared" si="3"/>
        <v>44531</v>
      </c>
      <c r="K68" s="84">
        <f t="shared" si="9"/>
        <v>71016.830564495467</v>
      </c>
      <c r="L68" s="84"/>
      <c r="M68" s="52">
        <f t="shared" si="4"/>
        <v>2</v>
      </c>
      <c r="N68" s="92">
        <f t="shared" si="1"/>
        <v>0</v>
      </c>
      <c r="O68" s="93"/>
      <c r="P68" s="88">
        <v>0</v>
      </c>
      <c r="Q68" s="89"/>
    </row>
    <row r="69" spans="2:17">
      <c r="B69" s="90">
        <f t="shared" si="8"/>
        <v>44562</v>
      </c>
      <c r="C69" s="91"/>
      <c r="D69" s="92">
        <f t="shared" si="0"/>
        <v>745</v>
      </c>
      <c r="E69" s="93"/>
      <c r="F69" s="92">
        <f t="shared" si="6"/>
        <v>628.41403648995333</v>
      </c>
      <c r="G69" s="93"/>
      <c r="H69" s="92">
        <f t="shared" si="2"/>
        <v>116.58596351004672</v>
      </c>
      <c r="I69" s="93"/>
      <c r="J69" s="51">
        <f t="shared" si="3"/>
        <v>44562</v>
      </c>
      <c r="K69" s="84">
        <f t="shared" si="9"/>
        <v>70388.416528005517</v>
      </c>
      <c r="L69" s="84"/>
      <c r="M69" s="52">
        <f t="shared" si="4"/>
        <v>2</v>
      </c>
      <c r="N69" s="92">
        <f t="shared" si="1"/>
        <v>0</v>
      </c>
      <c r="O69" s="93"/>
      <c r="P69" s="88">
        <v>0</v>
      </c>
      <c r="Q69" s="89"/>
    </row>
    <row r="70" spans="2:17">
      <c r="B70" s="90">
        <f t="shared" si="8"/>
        <v>44593</v>
      </c>
      <c r="C70" s="91"/>
      <c r="D70" s="92">
        <f t="shared" si="0"/>
        <v>745</v>
      </c>
      <c r="E70" s="93"/>
      <c r="F70" s="92">
        <f t="shared" si="6"/>
        <v>629.44568286652429</v>
      </c>
      <c r="G70" s="93"/>
      <c r="H70" s="92">
        <f t="shared" si="2"/>
        <v>115.55431713347572</v>
      </c>
      <c r="I70" s="93"/>
      <c r="J70" s="51">
        <f t="shared" si="3"/>
        <v>44593</v>
      </c>
      <c r="K70" s="84">
        <f t="shared" si="9"/>
        <v>69758.970845138989</v>
      </c>
      <c r="L70" s="84"/>
      <c r="M70" s="52">
        <f t="shared" si="4"/>
        <v>2</v>
      </c>
      <c r="N70" s="92">
        <f t="shared" si="1"/>
        <v>0</v>
      </c>
      <c r="O70" s="93"/>
      <c r="P70" s="88">
        <v>0</v>
      </c>
      <c r="Q70" s="89"/>
    </row>
    <row r="71" spans="2:17">
      <c r="B71" s="90">
        <f t="shared" si="8"/>
        <v>44621</v>
      </c>
      <c r="C71" s="91"/>
      <c r="D71" s="92">
        <f t="shared" si="0"/>
        <v>745</v>
      </c>
      <c r="E71" s="93"/>
      <c r="F71" s="92">
        <f t="shared" si="6"/>
        <v>630.47902286256351</v>
      </c>
      <c r="G71" s="93"/>
      <c r="H71" s="92">
        <f t="shared" si="2"/>
        <v>114.5209771374365</v>
      </c>
      <c r="I71" s="93"/>
      <c r="J71" s="51">
        <f t="shared" si="3"/>
        <v>44621</v>
      </c>
      <c r="K71" s="84">
        <f t="shared" si="9"/>
        <v>69128.491822276425</v>
      </c>
      <c r="L71" s="84"/>
      <c r="M71" s="52">
        <f t="shared" si="4"/>
        <v>2</v>
      </c>
      <c r="N71" s="92">
        <f t="shared" si="1"/>
        <v>0</v>
      </c>
      <c r="O71" s="93"/>
      <c r="P71" s="88">
        <v>0</v>
      </c>
      <c r="Q71" s="89"/>
    </row>
    <row r="72" spans="2:17">
      <c r="B72" s="90">
        <f t="shared" si="8"/>
        <v>44652</v>
      </c>
      <c r="C72" s="91"/>
      <c r="D72" s="92">
        <f t="shared" si="0"/>
        <v>745</v>
      </c>
      <c r="E72" s="93"/>
      <c r="F72" s="92">
        <f t="shared" si="6"/>
        <v>631.5140592584296</v>
      </c>
      <c r="G72" s="93"/>
      <c r="H72" s="92">
        <f t="shared" si="2"/>
        <v>113.48594074157046</v>
      </c>
      <c r="I72" s="93"/>
      <c r="J72" s="51">
        <f t="shared" si="3"/>
        <v>44652</v>
      </c>
      <c r="K72" s="84">
        <f t="shared" si="9"/>
        <v>68496.977763017989</v>
      </c>
      <c r="L72" s="84"/>
      <c r="M72" s="52">
        <f t="shared" si="4"/>
        <v>2</v>
      </c>
      <c r="N72" s="92">
        <f t="shared" si="1"/>
        <v>0</v>
      </c>
      <c r="O72" s="93"/>
      <c r="P72" s="88">
        <v>0</v>
      </c>
      <c r="Q72" s="89"/>
    </row>
    <row r="73" spans="2:17">
      <c r="B73" s="90">
        <f t="shared" si="8"/>
        <v>44682</v>
      </c>
      <c r="C73" s="91"/>
      <c r="D73" s="92">
        <f t="shared" si="0"/>
        <v>745</v>
      </c>
      <c r="E73" s="93"/>
      <c r="F73" s="92">
        <f t="shared" si="6"/>
        <v>632.55079483904547</v>
      </c>
      <c r="G73" s="93"/>
      <c r="H73" s="92">
        <f t="shared" si="2"/>
        <v>112.44920516095452</v>
      </c>
      <c r="I73" s="93"/>
      <c r="J73" s="51">
        <f t="shared" si="3"/>
        <v>44682</v>
      </c>
      <c r="K73" s="84">
        <f t="shared" si="9"/>
        <v>67864.426968178945</v>
      </c>
      <c r="L73" s="84"/>
      <c r="M73" s="52">
        <f t="shared" si="4"/>
        <v>2</v>
      </c>
      <c r="N73" s="92">
        <f t="shared" si="1"/>
        <v>0</v>
      </c>
      <c r="O73" s="93"/>
      <c r="P73" s="88">
        <v>0</v>
      </c>
      <c r="Q73" s="89"/>
    </row>
    <row r="74" spans="2:17">
      <c r="B74" s="90">
        <f t="shared" si="8"/>
        <v>44713</v>
      </c>
      <c r="C74" s="91"/>
      <c r="D74" s="92">
        <f t="shared" si="0"/>
        <v>745</v>
      </c>
      <c r="E74" s="93"/>
      <c r="F74" s="92">
        <f t="shared" si="6"/>
        <v>633.58923239390629</v>
      </c>
      <c r="G74" s="93"/>
      <c r="H74" s="92">
        <f t="shared" si="2"/>
        <v>111.41076760609376</v>
      </c>
      <c r="I74" s="93"/>
      <c r="J74" s="51">
        <f t="shared" si="3"/>
        <v>44713</v>
      </c>
      <c r="K74" s="84">
        <f t="shared" si="9"/>
        <v>67230.83773578504</v>
      </c>
      <c r="L74" s="84"/>
      <c r="M74" s="52">
        <f t="shared" si="4"/>
        <v>2</v>
      </c>
      <c r="N74" s="92">
        <f t="shared" si="1"/>
        <v>0</v>
      </c>
      <c r="O74" s="93"/>
      <c r="P74" s="88">
        <v>0</v>
      </c>
      <c r="Q74" s="89"/>
    </row>
    <row r="75" spans="2:17">
      <c r="B75" s="90">
        <f t="shared" si="8"/>
        <v>44743</v>
      </c>
      <c r="C75" s="91"/>
      <c r="D75" s="92">
        <f t="shared" si="0"/>
        <v>745</v>
      </c>
      <c r="E75" s="93"/>
      <c r="F75" s="92">
        <f t="shared" si="6"/>
        <v>634.62937471708619</v>
      </c>
      <c r="G75" s="93"/>
      <c r="H75" s="92">
        <f t="shared" si="2"/>
        <v>110.37062528291376</v>
      </c>
      <c r="I75" s="93"/>
      <c r="J75" s="51">
        <f t="shared" si="3"/>
        <v>44743</v>
      </c>
      <c r="K75" s="84">
        <f t="shared" si="9"/>
        <v>66596.208361067955</v>
      </c>
      <c r="L75" s="84"/>
      <c r="M75" s="52">
        <f t="shared" si="4"/>
        <v>2</v>
      </c>
      <c r="N75" s="92">
        <f t="shared" si="1"/>
        <v>0</v>
      </c>
      <c r="O75" s="93"/>
      <c r="P75" s="88">
        <v>0</v>
      </c>
      <c r="Q75" s="89"/>
    </row>
    <row r="76" spans="2:17">
      <c r="B76" s="90">
        <f t="shared" si="8"/>
        <v>44774</v>
      </c>
      <c r="C76" s="91"/>
      <c r="D76" s="92">
        <f t="shared" si="0"/>
        <v>745</v>
      </c>
      <c r="E76" s="93"/>
      <c r="F76" s="92">
        <f t="shared" si="6"/>
        <v>635.67122460724681</v>
      </c>
      <c r="G76" s="93"/>
      <c r="H76" s="92">
        <f t="shared" si="2"/>
        <v>109.32877539275323</v>
      </c>
      <c r="I76" s="93"/>
      <c r="J76" s="51">
        <f t="shared" si="3"/>
        <v>44774</v>
      </c>
      <c r="K76" s="84">
        <f t="shared" si="9"/>
        <v>65960.537136460713</v>
      </c>
      <c r="L76" s="84"/>
      <c r="M76" s="52">
        <f t="shared" si="4"/>
        <v>2</v>
      </c>
      <c r="N76" s="92">
        <f t="shared" si="1"/>
        <v>0</v>
      </c>
      <c r="O76" s="93"/>
      <c r="P76" s="88">
        <v>0</v>
      </c>
      <c r="Q76" s="89"/>
    </row>
    <row r="77" spans="2:17">
      <c r="B77" s="90">
        <f t="shared" si="8"/>
        <v>44805</v>
      </c>
      <c r="C77" s="91"/>
      <c r="D77" s="92">
        <f t="shared" si="0"/>
        <v>745</v>
      </c>
      <c r="E77" s="93"/>
      <c r="F77" s="92">
        <f t="shared" si="6"/>
        <v>636.71478486764363</v>
      </c>
      <c r="G77" s="93"/>
      <c r="H77" s="92">
        <f t="shared" si="2"/>
        <v>108.28521513235633</v>
      </c>
      <c r="I77" s="93"/>
      <c r="J77" s="51">
        <f t="shared" si="3"/>
        <v>44805</v>
      </c>
      <c r="K77" s="84">
        <f t="shared" si="9"/>
        <v>65323.822351593066</v>
      </c>
      <c r="L77" s="84"/>
      <c r="M77" s="52">
        <f t="shared" si="4"/>
        <v>2</v>
      </c>
      <c r="N77" s="92">
        <f t="shared" si="1"/>
        <v>0</v>
      </c>
      <c r="O77" s="93"/>
      <c r="P77" s="88">
        <v>0</v>
      </c>
      <c r="Q77" s="89"/>
    </row>
    <row r="78" spans="2:17">
      <c r="B78" s="90">
        <f t="shared" si="8"/>
        <v>44835</v>
      </c>
      <c r="C78" s="91"/>
      <c r="D78" s="92">
        <f t="shared" si="0"/>
        <v>745</v>
      </c>
      <c r="E78" s="93"/>
      <c r="F78" s="92">
        <f t="shared" si="6"/>
        <v>637.76005830613474</v>
      </c>
      <c r="G78" s="93"/>
      <c r="H78" s="92">
        <f t="shared" si="2"/>
        <v>107.23994169386528</v>
      </c>
      <c r="I78" s="93"/>
      <c r="J78" s="51">
        <f t="shared" si="3"/>
        <v>44835</v>
      </c>
      <c r="K78" s="84">
        <f t="shared" si="9"/>
        <v>64686.06229328693</v>
      </c>
      <c r="L78" s="84"/>
      <c r="M78" s="52">
        <f t="shared" si="4"/>
        <v>2</v>
      </c>
      <c r="N78" s="92">
        <f t="shared" si="1"/>
        <v>0</v>
      </c>
      <c r="O78" s="93"/>
      <c r="P78" s="88">
        <v>0</v>
      </c>
      <c r="Q78" s="89"/>
    </row>
    <row r="79" spans="2:17">
      <c r="B79" s="90">
        <f t="shared" si="8"/>
        <v>44866</v>
      </c>
      <c r="C79" s="91"/>
      <c r="D79" s="92">
        <f t="shared" si="0"/>
        <v>745</v>
      </c>
      <c r="E79" s="93"/>
      <c r="F79" s="92">
        <f t="shared" si="6"/>
        <v>638.80704773518733</v>
      </c>
      <c r="G79" s="93"/>
      <c r="H79" s="92">
        <f t="shared" si="2"/>
        <v>106.19295226481272</v>
      </c>
      <c r="I79" s="93"/>
      <c r="J79" s="51">
        <f t="shared" si="3"/>
        <v>44866</v>
      </c>
      <c r="K79" s="84">
        <f t="shared" si="9"/>
        <v>64047.255245551743</v>
      </c>
      <c r="L79" s="84"/>
      <c r="M79" s="52">
        <f t="shared" si="4"/>
        <v>2</v>
      </c>
      <c r="N79" s="92">
        <f t="shared" si="1"/>
        <v>0</v>
      </c>
      <c r="O79" s="93"/>
      <c r="P79" s="88">
        <v>0</v>
      </c>
      <c r="Q79" s="89"/>
    </row>
    <row r="80" spans="2:17">
      <c r="B80" s="90">
        <f t="shared" si="8"/>
        <v>44896</v>
      </c>
      <c r="C80" s="91"/>
      <c r="D80" s="92">
        <f t="shared" si="0"/>
        <v>745</v>
      </c>
      <c r="E80" s="93"/>
      <c r="F80" s="92">
        <f t="shared" si="6"/>
        <v>639.85575597188586</v>
      </c>
      <c r="G80" s="93"/>
      <c r="H80" s="92">
        <f t="shared" si="2"/>
        <v>105.1442440281141</v>
      </c>
      <c r="I80" s="93"/>
      <c r="J80" s="51">
        <f t="shared" si="3"/>
        <v>44896</v>
      </c>
      <c r="K80" s="84">
        <f t="shared" si="9"/>
        <v>63407.399489579861</v>
      </c>
      <c r="L80" s="84"/>
      <c r="M80" s="52">
        <f t="shared" si="4"/>
        <v>2</v>
      </c>
      <c r="N80" s="92">
        <f t="shared" si="1"/>
        <v>0</v>
      </c>
      <c r="O80" s="93"/>
      <c r="P80" s="88">
        <v>0</v>
      </c>
      <c r="Q80" s="89"/>
    </row>
    <row r="81" spans="2:17">
      <c r="B81" s="90">
        <f t="shared" si="8"/>
        <v>44927</v>
      </c>
      <c r="C81" s="91"/>
      <c r="D81" s="92">
        <f t="shared" si="0"/>
        <v>745</v>
      </c>
      <c r="E81" s="93"/>
      <c r="F81" s="92">
        <f t="shared" si="6"/>
        <v>640.9061858379398</v>
      </c>
      <c r="G81" s="93"/>
      <c r="H81" s="92">
        <f t="shared" si="2"/>
        <v>104.09381416206026</v>
      </c>
      <c r="I81" s="93"/>
      <c r="J81" s="51">
        <f t="shared" si="3"/>
        <v>44927</v>
      </c>
      <c r="K81" s="84">
        <f t="shared" si="9"/>
        <v>62766.493303741918</v>
      </c>
      <c r="L81" s="84"/>
      <c r="M81" s="52">
        <f t="shared" si="4"/>
        <v>2</v>
      </c>
      <c r="N81" s="92">
        <f t="shared" si="1"/>
        <v>0</v>
      </c>
      <c r="O81" s="93"/>
      <c r="P81" s="88">
        <v>0</v>
      </c>
      <c r="Q81" s="89"/>
    </row>
    <row r="82" spans="2:17">
      <c r="B82" s="90">
        <f t="shared" si="8"/>
        <v>44958</v>
      </c>
      <c r="C82" s="91"/>
      <c r="D82" s="92">
        <f t="shared" si="0"/>
        <v>745</v>
      </c>
      <c r="E82" s="93"/>
      <c r="F82" s="92">
        <f t="shared" si="6"/>
        <v>641.95834015969035</v>
      </c>
      <c r="G82" s="93"/>
      <c r="H82" s="92">
        <f t="shared" si="2"/>
        <v>103.04165984030965</v>
      </c>
      <c r="I82" s="93"/>
      <c r="J82" s="51">
        <f t="shared" si="3"/>
        <v>44958</v>
      </c>
      <c r="K82" s="84">
        <f t="shared" si="9"/>
        <v>62124.534963582228</v>
      </c>
      <c r="L82" s="84"/>
      <c r="M82" s="52">
        <f t="shared" si="4"/>
        <v>2</v>
      </c>
      <c r="N82" s="92">
        <f t="shared" si="1"/>
        <v>0</v>
      </c>
      <c r="O82" s="93"/>
      <c r="P82" s="88">
        <v>0</v>
      </c>
      <c r="Q82" s="89"/>
    </row>
    <row r="83" spans="2:17">
      <c r="B83" s="90">
        <f t="shared" si="8"/>
        <v>44986</v>
      </c>
      <c r="C83" s="91"/>
      <c r="D83" s="92">
        <f t="shared" si="0"/>
        <v>745</v>
      </c>
      <c r="E83" s="93"/>
      <c r="F83" s="92">
        <f t="shared" si="6"/>
        <v>643.01222176811916</v>
      </c>
      <c r="G83" s="93"/>
      <c r="H83" s="92">
        <f t="shared" si="2"/>
        <v>101.98777823188082</v>
      </c>
      <c r="I83" s="93"/>
      <c r="J83" s="51">
        <f t="shared" si="3"/>
        <v>44986</v>
      </c>
      <c r="K83" s="84">
        <f t="shared" si="9"/>
        <v>61481.522741814108</v>
      </c>
      <c r="L83" s="84"/>
      <c r="M83" s="52">
        <f t="shared" si="4"/>
        <v>2</v>
      </c>
      <c r="N83" s="92">
        <f t="shared" si="1"/>
        <v>0</v>
      </c>
      <c r="O83" s="93"/>
      <c r="P83" s="88">
        <v>0</v>
      </c>
      <c r="Q83" s="89"/>
    </row>
    <row r="84" spans="2:17">
      <c r="B84" s="90">
        <f t="shared" si="8"/>
        <v>45017</v>
      </c>
      <c r="C84" s="91"/>
      <c r="D84" s="92">
        <f t="shared" si="0"/>
        <v>745</v>
      </c>
      <c r="E84" s="93"/>
      <c r="F84" s="92">
        <f t="shared" si="6"/>
        <v>644.06783349885518</v>
      </c>
      <c r="G84" s="93"/>
      <c r="H84" s="92">
        <f t="shared" si="2"/>
        <v>100.93216650114482</v>
      </c>
      <c r="I84" s="93"/>
      <c r="J84" s="51">
        <f t="shared" si="3"/>
        <v>45017</v>
      </c>
      <c r="K84" s="84">
        <f t="shared" si="9"/>
        <v>60837.454908315252</v>
      </c>
      <c r="L84" s="84"/>
      <c r="M84" s="52">
        <f t="shared" si="4"/>
        <v>2</v>
      </c>
      <c r="N84" s="92">
        <f t="shared" si="1"/>
        <v>0</v>
      </c>
      <c r="O84" s="93"/>
      <c r="P84" s="88">
        <v>0</v>
      </c>
      <c r="Q84" s="89"/>
    </row>
    <row r="85" spans="2:17">
      <c r="B85" s="90">
        <f t="shared" si="8"/>
        <v>45047</v>
      </c>
      <c r="C85" s="91"/>
      <c r="D85" s="92">
        <f t="shared" ref="D85:D148" si="10">$E$8</f>
        <v>745</v>
      </c>
      <c r="E85" s="93"/>
      <c r="F85" s="92">
        <f t="shared" si="6"/>
        <v>645.12517819218249</v>
      </c>
      <c r="G85" s="93"/>
      <c r="H85" s="92">
        <f t="shared" si="2"/>
        <v>99.874821807817526</v>
      </c>
      <c r="I85" s="93"/>
      <c r="J85" s="51">
        <f t="shared" si="3"/>
        <v>45047</v>
      </c>
      <c r="K85" s="84">
        <f t="shared" si="9"/>
        <v>60192.32973012307</v>
      </c>
      <c r="L85" s="84"/>
      <c r="M85" s="52">
        <f t="shared" si="4"/>
        <v>2</v>
      </c>
      <c r="N85" s="92">
        <f t="shared" ref="N85:N148" si="11">SUM((MONTH(B85)=$T$34)*($E$16))</f>
        <v>0</v>
      </c>
      <c r="O85" s="93"/>
      <c r="P85" s="88">
        <v>0</v>
      </c>
      <c r="Q85" s="89"/>
    </row>
    <row r="86" spans="2:17">
      <c r="B86" s="90">
        <f t="shared" si="8"/>
        <v>45078</v>
      </c>
      <c r="C86" s="91"/>
      <c r="D86" s="92">
        <f t="shared" si="10"/>
        <v>745</v>
      </c>
      <c r="E86" s="93"/>
      <c r="F86" s="92">
        <f t="shared" si="6"/>
        <v>646.18425869304792</v>
      </c>
      <c r="G86" s="93"/>
      <c r="H86" s="92">
        <f t="shared" ref="H86:H149" si="12">K85*$E$12/12</f>
        <v>98.815741306952035</v>
      </c>
      <c r="I86" s="93"/>
      <c r="J86" s="51">
        <f t="shared" ref="J86:J149" si="13">B86</f>
        <v>45078</v>
      </c>
      <c r="K86" s="84">
        <f t="shared" si="9"/>
        <v>59546.14547143002</v>
      </c>
      <c r="L86" s="84"/>
      <c r="M86" s="52">
        <f t="shared" ref="M86:M149" si="14">IF(K86&gt;0,2,1)</f>
        <v>2</v>
      </c>
      <c r="N86" s="92">
        <f t="shared" si="11"/>
        <v>0</v>
      </c>
      <c r="O86" s="93"/>
      <c r="P86" s="88">
        <v>0</v>
      </c>
      <c r="Q86" s="89"/>
    </row>
    <row r="87" spans="2:17">
      <c r="B87" s="90">
        <f t="shared" si="8"/>
        <v>45108</v>
      </c>
      <c r="C87" s="91"/>
      <c r="D87" s="92">
        <f t="shared" si="10"/>
        <v>745</v>
      </c>
      <c r="E87" s="93"/>
      <c r="F87" s="92">
        <f t="shared" ref="F87:F150" si="15">D87-H87</f>
        <v>647.24507785106903</v>
      </c>
      <c r="G87" s="93"/>
      <c r="H87" s="92">
        <f t="shared" si="12"/>
        <v>97.75492214893093</v>
      </c>
      <c r="I87" s="93"/>
      <c r="J87" s="51">
        <f t="shared" si="13"/>
        <v>45108</v>
      </c>
      <c r="K87" s="84">
        <f t="shared" si="9"/>
        <v>58898.900393578951</v>
      </c>
      <c r="L87" s="84"/>
      <c r="M87" s="52">
        <f t="shared" si="14"/>
        <v>2</v>
      </c>
      <c r="N87" s="92">
        <f t="shared" si="11"/>
        <v>0</v>
      </c>
      <c r="O87" s="93"/>
      <c r="P87" s="88">
        <v>0</v>
      </c>
      <c r="Q87" s="89"/>
    </row>
    <row r="88" spans="2:17">
      <c r="B88" s="90">
        <f t="shared" si="8"/>
        <v>45139</v>
      </c>
      <c r="C88" s="91"/>
      <c r="D88" s="92">
        <f t="shared" si="10"/>
        <v>745</v>
      </c>
      <c r="E88" s="93"/>
      <c r="F88" s="92">
        <f t="shared" si="15"/>
        <v>648.30763852054122</v>
      </c>
      <c r="G88" s="93"/>
      <c r="H88" s="92">
        <f t="shared" si="12"/>
        <v>96.692361479458782</v>
      </c>
      <c r="I88" s="93"/>
      <c r="J88" s="51">
        <f t="shared" si="13"/>
        <v>45139</v>
      </c>
      <c r="K88" s="84">
        <f t="shared" si="9"/>
        <v>58250.592755058409</v>
      </c>
      <c r="L88" s="84"/>
      <c r="M88" s="52">
        <f t="shared" si="14"/>
        <v>2</v>
      </c>
      <c r="N88" s="92">
        <f t="shared" si="11"/>
        <v>0</v>
      </c>
      <c r="O88" s="93"/>
      <c r="P88" s="88">
        <v>0</v>
      </c>
      <c r="Q88" s="89"/>
    </row>
    <row r="89" spans="2:17">
      <c r="B89" s="90">
        <f t="shared" si="8"/>
        <v>45170</v>
      </c>
      <c r="C89" s="91"/>
      <c r="D89" s="92">
        <f t="shared" si="10"/>
        <v>745</v>
      </c>
      <c r="E89" s="93"/>
      <c r="F89" s="92">
        <f t="shared" si="15"/>
        <v>649.37194356044574</v>
      </c>
      <c r="G89" s="93"/>
      <c r="H89" s="92">
        <f t="shared" si="12"/>
        <v>95.628056439554214</v>
      </c>
      <c r="I89" s="93"/>
      <c r="J89" s="51">
        <f t="shared" si="13"/>
        <v>45170</v>
      </c>
      <c r="K89" s="84">
        <f t="shared" si="9"/>
        <v>57601.220811497966</v>
      </c>
      <c r="L89" s="84"/>
      <c r="M89" s="52">
        <f t="shared" si="14"/>
        <v>2</v>
      </c>
      <c r="N89" s="92">
        <f t="shared" si="11"/>
        <v>0</v>
      </c>
      <c r="O89" s="93"/>
      <c r="P89" s="88">
        <v>0</v>
      </c>
      <c r="Q89" s="89"/>
    </row>
    <row r="90" spans="2:17">
      <c r="B90" s="90">
        <f t="shared" si="8"/>
        <v>45200</v>
      </c>
      <c r="C90" s="91"/>
      <c r="D90" s="92">
        <f t="shared" si="10"/>
        <v>745</v>
      </c>
      <c r="E90" s="93"/>
      <c r="F90" s="92">
        <f t="shared" si="15"/>
        <v>650.43799583445752</v>
      </c>
      <c r="G90" s="93"/>
      <c r="H90" s="92">
        <f t="shared" si="12"/>
        <v>94.56200416554249</v>
      </c>
      <c r="I90" s="93"/>
      <c r="J90" s="51">
        <f t="shared" si="13"/>
        <v>45200</v>
      </c>
      <c r="K90" s="84">
        <f t="shared" si="9"/>
        <v>56950.782815663508</v>
      </c>
      <c r="L90" s="84"/>
      <c r="M90" s="52">
        <f t="shared" si="14"/>
        <v>2</v>
      </c>
      <c r="N90" s="92">
        <f t="shared" si="11"/>
        <v>0</v>
      </c>
      <c r="O90" s="93"/>
      <c r="P90" s="88">
        <v>0</v>
      </c>
      <c r="Q90" s="89"/>
    </row>
    <row r="91" spans="2:17">
      <c r="B91" s="90">
        <f t="shared" si="8"/>
        <v>45231</v>
      </c>
      <c r="C91" s="91"/>
      <c r="D91" s="92">
        <f t="shared" si="10"/>
        <v>745</v>
      </c>
      <c r="E91" s="93"/>
      <c r="F91" s="92">
        <f t="shared" si="15"/>
        <v>651.50579821095243</v>
      </c>
      <c r="G91" s="93"/>
      <c r="H91" s="92">
        <f t="shared" si="12"/>
        <v>93.49420178904758</v>
      </c>
      <c r="I91" s="93"/>
      <c r="J91" s="51">
        <f t="shared" si="13"/>
        <v>45231</v>
      </c>
      <c r="K91" s="84">
        <f t="shared" si="9"/>
        <v>56299.277017452558</v>
      </c>
      <c r="L91" s="84"/>
      <c r="M91" s="52">
        <f t="shared" si="14"/>
        <v>2</v>
      </c>
      <c r="N91" s="92">
        <f t="shared" si="11"/>
        <v>0</v>
      </c>
      <c r="O91" s="93"/>
      <c r="P91" s="88">
        <v>0</v>
      </c>
      <c r="Q91" s="89"/>
    </row>
    <row r="92" spans="2:17">
      <c r="B92" s="90">
        <f t="shared" si="8"/>
        <v>45261</v>
      </c>
      <c r="C92" s="91"/>
      <c r="D92" s="92">
        <f t="shared" si="10"/>
        <v>745</v>
      </c>
      <c r="E92" s="93"/>
      <c r="F92" s="92">
        <f t="shared" si="15"/>
        <v>652.57535356301537</v>
      </c>
      <c r="G92" s="93"/>
      <c r="H92" s="92">
        <f t="shared" si="12"/>
        <v>92.424646436984617</v>
      </c>
      <c r="I92" s="93"/>
      <c r="J92" s="51">
        <f t="shared" si="13"/>
        <v>45261</v>
      </c>
      <c r="K92" s="84">
        <f t="shared" si="9"/>
        <v>55646.701663889544</v>
      </c>
      <c r="L92" s="84"/>
      <c r="M92" s="52">
        <f t="shared" si="14"/>
        <v>2</v>
      </c>
      <c r="N92" s="92">
        <f t="shared" si="11"/>
        <v>0</v>
      </c>
      <c r="O92" s="93"/>
      <c r="P92" s="88">
        <v>0</v>
      </c>
      <c r="Q92" s="89"/>
    </row>
    <row r="93" spans="2:17">
      <c r="B93" s="90">
        <f t="shared" si="8"/>
        <v>45292</v>
      </c>
      <c r="C93" s="91"/>
      <c r="D93" s="92">
        <f t="shared" si="10"/>
        <v>745</v>
      </c>
      <c r="E93" s="93"/>
      <c r="F93" s="92">
        <f t="shared" si="15"/>
        <v>653.64666476844798</v>
      </c>
      <c r="G93" s="93"/>
      <c r="H93" s="92">
        <f t="shared" si="12"/>
        <v>91.353335231552009</v>
      </c>
      <c r="I93" s="93"/>
      <c r="J93" s="51">
        <f t="shared" si="13"/>
        <v>45292</v>
      </c>
      <c r="K93" s="84">
        <f t="shared" si="9"/>
        <v>54993.054999121094</v>
      </c>
      <c r="L93" s="84"/>
      <c r="M93" s="52">
        <f t="shared" si="14"/>
        <v>2</v>
      </c>
      <c r="N93" s="92">
        <f t="shared" si="11"/>
        <v>0</v>
      </c>
      <c r="O93" s="93"/>
      <c r="P93" s="88">
        <v>0</v>
      </c>
      <c r="Q93" s="89"/>
    </row>
    <row r="94" spans="2:17">
      <c r="B94" s="90">
        <f t="shared" si="8"/>
        <v>45323</v>
      </c>
      <c r="C94" s="91"/>
      <c r="D94" s="92">
        <f t="shared" si="10"/>
        <v>745</v>
      </c>
      <c r="E94" s="93"/>
      <c r="F94" s="92">
        <f t="shared" si="15"/>
        <v>654.71973470977628</v>
      </c>
      <c r="G94" s="93"/>
      <c r="H94" s="92">
        <f t="shared" si="12"/>
        <v>90.280265290223781</v>
      </c>
      <c r="I94" s="93"/>
      <c r="J94" s="51">
        <f t="shared" si="13"/>
        <v>45323</v>
      </c>
      <c r="K94" s="84">
        <f t="shared" si="9"/>
        <v>54338.335264411318</v>
      </c>
      <c r="L94" s="84"/>
      <c r="M94" s="52">
        <f t="shared" si="14"/>
        <v>2</v>
      </c>
      <c r="N94" s="92">
        <f t="shared" si="11"/>
        <v>0</v>
      </c>
      <c r="O94" s="93"/>
      <c r="P94" s="88">
        <v>0</v>
      </c>
      <c r="Q94" s="89"/>
    </row>
    <row r="95" spans="2:17">
      <c r="B95" s="90">
        <f t="shared" si="8"/>
        <v>45352</v>
      </c>
      <c r="C95" s="91"/>
      <c r="D95" s="92">
        <f t="shared" si="10"/>
        <v>745</v>
      </c>
      <c r="E95" s="93"/>
      <c r="F95" s="92">
        <f t="shared" si="15"/>
        <v>655.79456627425805</v>
      </c>
      <c r="G95" s="93"/>
      <c r="H95" s="92">
        <f t="shared" si="12"/>
        <v>89.205433725741912</v>
      </c>
      <c r="I95" s="93"/>
      <c r="J95" s="51">
        <f t="shared" si="13"/>
        <v>45352</v>
      </c>
      <c r="K95" s="84">
        <f t="shared" si="9"/>
        <v>53682.540698137062</v>
      </c>
      <c r="L95" s="84"/>
      <c r="M95" s="52">
        <f t="shared" si="14"/>
        <v>2</v>
      </c>
      <c r="N95" s="92">
        <f t="shared" si="11"/>
        <v>0</v>
      </c>
      <c r="O95" s="93"/>
      <c r="P95" s="88">
        <v>0</v>
      </c>
      <c r="Q95" s="89"/>
    </row>
    <row r="96" spans="2:17">
      <c r="B96" s="90">
        <f t="shared" si="8"/>
        <v>45383</v>
      </c>
      <c r="C96" s="91"/>
      <c r="D96" s="92">
        <f t="shared" si="10"/>
        <v>745</v>
      </c>
      <c r="E96" s="93"/>
      <c r="F96" s="92">
        <f t="shared" si="15"/>
        <v>656.87116235389169</v>
      </c>
      <c r="G96" s="93"/>
      <c r="H96" s="92">
        <f t="shared" si="12"/>
        <v>88.128837646108323</v>
      </c>
      <c r="I96" s="93"/>
      <c r="J96" s="51">
        <f t="shared" si="13"/>
        <v>45383</v>
      </c>
      <c r="K96" s="84">
        <f t="shared" si="9"/>
        <v>53025.66953578317</v>
      </c>
      <c r="L96" s="84"/>
      <c r="M96" s="52">
        <f t="shared" si="14"/>
        <v>2</v>
      </c>
      <c r="N96" s="92">
        <f t="shared" si="11"/>
        <v>0</v>
      </c>
      <c r="O96" s="93"/>
      <c r="P96" s="88">
        <v>0</v>
      </c>
      <c r="Q96" s="89"/>
    </row>
    <row r="97" spans="2:17">
      <c r="B97" s="90">
        <f t="shared" si="8"/>
        <v>45413</v>
      </c>
      <c r="C97" s="91"/>
      <c r="D97" s="92">
        <f t="shared" si="10"/>
        <v>745</v>
      </c>
      <c r="E97" s="93"/>
      <c r="F97" s="92">
        <f t="shared" si="15"/>
        <v>657.94952584542261</v>
      </c>
      <c r="G97" s="93"/>
      <c r="H97" s="92">
        <f t="shared" si="12"/>
        <v>87.050474154577373</v>
      </c>
      <c r="I97" s="93"/>
      <c r="J97" s="51">
        <f t="shared" si="13"/>
        <v>45413</v>
      </c>
      <c r="K97" s="84">
        <f t="shared" si="9"/>
        <v>52367.720009937751</v>
      </c>
      <c r="L97" s="84"/>
      <c r="M97" s="52">
        <f t="shared" si="14"/>
        <v>2</v>
      </c>
      <c r="N97" s="92">
        <f t="shared" si="11"/>
        <v>0</v>
      </c>
      <c r="O97" s="93"/>
      <c r="P97" s="88">
        <v>0</v>
      </c>
      <c r="Q97" s="89"/>
    </row>
    <row r="98" spans="2:17">
      <c r="B98" s="90">
        <f t="shared" si="8"/>
        <v>45444</v>
      </c>
      <c r="C98" s="91"/>
      <c r="D98" s="92">
        <f t="shared" si="10"/>
        <v>745</v>
      </c>
      <c r="E98" s="93"/>
      <c r="F98" s="92">
        <f t="shared" si="15"/>
        <v>659.02965965035219</v>
      </c>
      <c r="G98" s="93"/>
      <c r="H98" s="92">
        <f t="shared" si="12"/>
        <v>85.970340349647799</v>
      </c>
      <c r="I98" s="93"/>
      <c r="J98" s="51">
        <f t="shared" si="13"/>
        <v>45444</v>
      </c>
      <c r="K98" s="84">
        <f t="shared" si="9"/>
        <v>51708.690350287397</v>
      </c>
      <c r="L98" s="84"/>
      <c r="M98" s="52">
        <f t="shared" si="14"/>
        <v>2</v>
      </c>
      <c r="N98" s="92">
        <f t="shared" si="11"/>
        <v>0</v>
      </c>
      <c r="O98" s="93"/>
      <c r="P98" s="88">
        <v>0</v>
      </c>
      <c r="Q98" s="89"/>
    </row>
    <row r="99" spans="2:17">
      <c r="B99" s="90">
        <f t="shared" si="8"/>
        <v>45474</v>
      </c>
      <c r="C99" s="91"/>
      <c r="D99" s="92">
        <f t="shared" si="10"/>
        <v>745</v>
      </c>
      <c r="E99" s="93"/>
      <c r="F99" s="92">
        <f t="shared" si="15"/>
        <v>660.11156667494481</v>
      </c>
      <c r="G99" s="93"/>
      <c r="H99" s="92">
        <f t="shared" si="12"/>
        <v>84.888433325055146</v>
      </c>
      <c r="I99" s="93"/>
      <c r="J99" s="51">
        <f t="shared" si="13"/>
        <v>45474</v>
      </c>
      <c r="K99" s="84">
        <f t="shared" si="9"/>
        <v>51048.578783612451</v>
      </c>
      <c r="L99" s="84"/>
      <c r="M99" s="52">
        <f t="shared" si="14"/>
        <v>2</v>
      </c>
      <c r="N99" s="92">
        <f t="shared" si="11"/>
        <v>0</v>
      </c>
      <c r="O99" s="93"/>
      <c r="P99" s="88">
        <v>0</v>
      </c>
      <c r="Q99" s="89"/>
    </row>
    <row r="100" spans="2:17">
      <c r="B100" s="90">
        <f t="shared" si="8"/>
        <v>45505</v>
      </c>
      <c r="C100" s="91"/>
      <c r="D100" s="92">
        <f t="shared" si="10"/>
        <v>745</v>
      </c>
      <c r="E100" s="93"/>
      <c r="F100" s="92">
        <f t="shared" si="15"/>
        <v>661.19524983023621</v>
      </c>
      <c r="G100" s="93"/>
      <c r="H100" s="92">
        <f t="shared" si="12"/>
        <v>83.804750169763764</v>
      </c>
      <c r="I100" s="93"/>
      <c r="J100" s="51">
        <f t="shared" si="13"/>
        <v>45505</v>
      </c>
      <c r="K100" s="84">
        <f t="shared" si="9"/>
        <v>50387.383533782217</v>
      </c>
      <c r="L100" s="84"/>
      <c r="M100" s="52">
        <f t="shared" si="14"/>
        <v>2</v>
      </c>
      <c r="N100" s="92">
        <f t="shared" si="11"/>
        <v>0</v>
      </c>
      <c r="O100" s="93"/>
      <c r="P100" s="88">
        <v>0</v>
      </c>
      <c r="Q100" s="89"/>
    </row>
    <row r="101" spans="2:17">
      <c r="B101" s="90">
        <f t="shared" si="8"/>
        <v>45536</v>
      </c>
      <c r="C101" s="91"/>
      <c r="D101" s="92">
        <f t="shared" si="10"/>
        <v>745</v>
      </c>
      <c r="E101" s="93"/>
      <c r="F101" s="92">
        <f t="shared" si="15"/>
        <v>662.28071203204081</v>
      </c>
      <c r="G101" s="93"/>
      <c r="H101" s="92">
        <f t="shared" si="12"/>
        <v>82.719287967959133</v>
      </c>
      <c r="I101" s="93"/>
      <c r="J101" s="51">
        <f t="shared" si="13"/>
        <v>45536</v>
      </c>
      <c r="K101" s="84">
        <f t="shared" si="9"/>
        <v>49725.102821750173</v>
      </c>
      <c r="L101" s="84"/>
      <c r="M101" s="52">
        <f t="shared" si="14"/>
        <v>2</v>
      </c>
      <c r="N101" s="92">
        <f t="shared" si="11"/>
        <v>0</v>
      </c>
      <c r="O101" s="93"/>
      <c r="P101" s="88">
        <v>0</v>
      </c>
      <c r="Q101" s="89"/>
    </row>
    <row r="102" spans="2:17">
      <c r="B102" s="90">
        <f t="shared" si="8"/>
        <v>45566</v>
      </c>
      <c r="C102" s="91"/>
      <c r="D102" s="92">
        <f t="shared" si="10"/>
        <v>745</v>
      </c>
      <c r="E102" s="93"/>
      <c r="F102" s="92">
        <f t="shared" si="15"/>
        <v>663.36795620096018</v>
      </c>
      <c r="G102" s="93"/>
      <c r="H102" s="92">
        <f t="shared" si="12"/>
        <v>81.632043799039863</v>
      </c>
      <c r="I102" s="93"/>
      <c r="J102" s="51">
        <f t="shared" si="13"/>
        <v>45566</v>
      </c>
      <c r="K102" s="84">
        <f t="shared" si="9"/>
        <v>49061.73486554921</v>
      </c>
      <c r="L102" s="84"/>
      <c r="M102" s="52">
        <f t="shared" si="14"/>
        <v>2</v>
      </c>
      <c r="N102" s="92">
        <f t="shared" si="11"/>
        <v>0</v>
      </c>
      <c r="O102" s="93"/>
      <c r="P102" s="88">
        <v>0</v>
      </c>
      <c r="Q102" s="89"/>
    </row>
    <row r="103" spans="2:17">
      <c r="B103" s="90">
        <f t="shared" si="8"/>
        <v>45597</v>
      </c>
      <c r="C103" s="91"/>
      <c r="D103" s="92">
        <f t="shared" si="10"/>
        <v>745</v>
      </c>
      <c r="E103" s="93"/>
      <c r="F103" s="92">
        <f t="shared" si="15"/>
        <v>664.45698526239005</v>
      </c>
      <c r="G103" s="93"/>
      <c r="H103" s="92">
        <f t="shared" si="12"/>
        <v>80.543014737609951</v>
      </c>
      <c r="I103" s="93"/>
      <c r="J103" s="51">
        <f t="shared" si="13"/>
        <v>45597</v>
      </c>
      <c r="K103" s="84">
        <f t="shared" si="9"/>
        <v>48397.27788028682</v>
      </c>
      <c r="L103" s="84"/>
      <c r="M103" s="52">
        <f t="shared" si="14"/>
        <v>2</v>
      </c>
      <c r="N103" s="92">
        <f t="shared" si="11"/>
        <v>0</v>
      </c>
      <c r="O103" s="93"/>
      <c r="P103" s="88">
        <v>0</v>
      </c>
      <c r="Q103" s="89"/>
    </row>
    <row r="104" spans="2:17">
      <c r="B104" s="90">
        <f t="shared" si="8"/>
        <v>45627</v>
      </c>
      <c r="C104" s="91"/>
      <c r="D104" s="92">
        <f t="shared" si="10"/>
        <v>745</v>
      </c>
      <c r="E104" s="93"/>
      <c r="F104" s="92">
        <f t="shared" si="15"/>
        <v>665.54780214652919</v>
      </c>
      <c r="G104" s="93"/>
      <c r="H104" s="92">
        <f t="shared" si="12"/>
        <v>79.45219785347085</v>
      </c>
      <c r="I104" s="93"/>
      <c r="J104" s="51">
        <f t="shared" si="13"/>
        <v>45627</v>
      </c>
      <c r="K104" s="84">
        <f t="shared" si="9"/>
        <v>47731.730078140288</v>
      </c>
      <c r="L104" s="84"/>
      <c r="M104" s="52">
        <f t="shared" si="14"/>
        <v>2</v>
      </c>
      <c r="N104" s="92">
        <f t="shared" si="11"/>
        <v>0</v>
      </c>
      <c r="O104" s="93"/>
      <c r="P104" s="88">
        <v>0</v>
      </c>
      <c r="Q104" s="89"/>
    </row>
    <row r="105" spans="2:17">
      <c r="B105" s="90">
        <f t="shared" si="8"/>
        <v>45658</v>
      </c>
      <c r="C105" s="91"/>
      <c r="D105" s="92">
        <f t="shared" si="10"/>
        <v>745</v>
      </c>
      <c r="E105" s="93"/>
      <c r="F105" s="92">
        <f t="shared" si="15"/>
        <v>666.64040978838636</v>
      </c>
      <c r="G105" s="93"/>
      <c r="H105" s="92">
        <f t="shared" si="12"/>
        <v>78.359590211613636</v>
      </c>
      <c r="I105" s="93"/>
      <c r="J105" s="51">
        <f t="shared" si="13"/>
        <v>45658</v>
      </c>
      <c r="K105" s="84">
        <f t="shared" si="9"/>
        <v>47065.089668351902</v>
      </c>
      <c r="L105" s="84"/>
      <c r="M105" s="52">
        <f t="shared" si="14"/>
        <v>2</v>
      </c>
      <c r="N105" s="92">
        <f t="shared" si="11"/>
        <v>0</v>
      </c>
      <c r="O105" s="93"/>
      <c r="P105" s="88">
        <v>0</v>
      </c>
      <c r="Q105" s="89"/>
    </row>
    <row r="106" spans="2:17">
      <c r="B106" s="90">
        <f t="shared" si="8"/>
        <v>45689</v>
      </c>
      <c r="C106" s="91"/>
      <c r="D106" s="92">
        <f t="shared" si="10"/>
        <v>745</v>
      </c>
      <c r="E106" s="93"/>
      <c r="F106" s="92">
        <f t="shared" si="15"/>
        <v>667.73481112778893</v>
      </c>
      <c r="G106" s="93"/>
      <c r="H106" s="92">
        <f t="shared" si="12"/>
        <v>77.265188872211027</v>
      </c>
      <c r="I106" s="93"/>
      <c r="J106" s="51">
        <f t="shared" si="13"/>
        <v>45689</v>
      </c>
      <c r="K106" s="84">
        <f t="shared" si="9"/>
        <v>46397.354857224112</v>
      </c>
      <c r="L106" s="84"/>
      <c r="M106" s="52">
        <f t="shared" si="14"/>
        <v>2</v>
      </c>
      <c r="N106" s="92">
        <f t="shared" si="11"/>
        <v>0</v>
      </c>
      <c r="O106" s="93"/>
      <c r="P106" s="88">
        <v>0</v>
      </c>
      <c r="Q106" s="89"/>
    </row>
    <row r="107" spans="2:17">
      <c r="B107" s="90">
        <f t="shared" si="8"/>
        <v>45717</v>
      </c>
      <c r="C107" s="91"/>
      <c r="D107" s="92">
        <f t="shared" si="10"/>
        <v>745</v>
      </c>
      <c r="E107" s="93"/>
      <c r="F107" s="92">
        <f t="shared" si="15"/>
        <v>668.83100910939038</v>
      </c>
      <c r="G107" s="93"/>
      <c r="H107" s="92">
        <f t="shared" si="12"/>
        <v>76.168990890609578</v>
      </c>
      <c r="I107" s="93"/>
      <c r="J107" s="51">
        <f t="shared" si="13"/>
        <v>45717</v>
      </c>
      <c r="K107" s="84">
        <f t="shared" si="9"/>
        <v>45728.523848114724</v>
      </c>
      <c r="L107" s="84"/>
      <c r="M107" s="52">
        <f t="shared" si="14"/>
        <v>2</v>
      </c>
      <c r="N107" s="92">
        <f t="shared" si="11"/>
        <v>0</v>
      </c>
      <c r="O107" s="93"/>
      <c r="P107" s="88">
        <v>0</v>
      </c>
      <c r="Q107" s="89"/>
    </row>
    <row r="108" spans="2:17">
      <c r="B108" s="90">
        <f t="shared" si="8"/>
        <v>45748</v>
      </c>
      <c r="C108" s="91"/>
      <c r="D108" s="92">
        <f t="shared" si="10"/>
        <v>745</v>
      </c>
      <c r="E108" s="93"/>
      <c r="F108" s="92">
        <f t="shared" si="15"/>
        <v>669.92900668267839</v>
      </c>
      <c r="G108" s="93"/>
      <c r="H108" s="92">
        <f t="shared" si="12"/>
        <v>75.070993317321665</v>
      </c>
      <c r="I108" s="93"/>
      <c r="J108" s="51">
        <f t="shared" si="13"/>
        <v>45748</v>
      </c>
      <c r="K108" s="84">
        <f t="shared" si="9"/>
        <v>45058.594841432045</v>
      </c>
      <c r="L108" s="84"/>
      <c r="M108" s="52">
        <f t="shared" si="14"/>
        <v>2</v>
      </c>
      <c r="N108" s="92">
        <f t="shared" si="11"/>
        <v>0</v>
      </c>
      <c r="O108" s="93"/>
      <c r="P108" s="88">
        <v>0</v>
      </c>
      <c r="Q108" s="89"/>
    </row>
    <row r="109" spans="2:17">
      <c r="B109" s="90">
        <f t="shared" si="8"/>
        <v>45778</v>
      </c>
      <c r="C109" s="91"/>
      <c r="D109" s="92">
        <f t="shared" si="10"/>
        <v>745</v>
      </c>
      <c r="E109" s="93"/>
      <c r="F109" s="92">
        <f t="shared" si="15"/>
        <v>671.02880680198245</v>
      </c>
      <c r="G109" s="93"/>
      <c r="H109" s="92">
        <f t="shared" si="12"/>
        <v>73.971193198017602</v>
      </c>
      <c r="I109" s="93"/>
      <c r="J109" s="51">
        <f t="shared" si="13"/>
        <v>45778</v>
      </c>
      <c r="K109" s="84">
        <f t="shared" si="9"/>
        <v>44387.566034630065</v>
      </c>
      <c r="L109" s="84"/>
      <c r="M109" s="52">
        <f t="shared" si="14"/>
        <v>2</v>
      </c>
      <c r="N109" s="92">
        <f t="shared" si="11"/>
        <v>0</v>
      </c>
      <c r="O109" s="93"/>
      <c r="P109" s="88">
        <v>0</v>
      </c>
      <c r="Q109" s="89"/>
    </row>
    <row r="110" spans="2:17">
      <c r="B110" s="90">
        <f t="shared" si="8"/>
        <v>45809</v>
      </c>
      <c r="C110" s="91"/>
      <c r="D110" s="92">
        <f t="shared" si="10"/>
        <v>745</v>
      </c>
      <c r="E110" s="93"/>
      <c r="F110" s="92">
        <f t="shared" si="15"/>
        <v>672.13041242648228</v>
      </c>
      <c r="G110" s="93"/>
      <c r="H110" s="92">
        <f t="shared" si="12"/>
        <v>72.869587573517677</v>
      </c>
      <c r="I110" s="93"/>
      <c r="J110" s="51">
        <f t="shared" si="13"/>
        <v>45809</v>
      </c>
      <c r="K110" s="84">
        <f t="shared" si="9"/>
        <v>43715.435622203586</v>
      </c>
      <c r="L110" s="84"/>
      <c r="M110" s="52">
        <f t="shared" si="14"/>
        <v>2</v>
      </c>
      <c r="N110" s="92">
        <f t="shared" si="11"/>
        <v>0</v>
      </c>
      <c r="O110" s="93"/>
      <c r="P110" s="88">
        <v>0</v>
      </c>
      <c r="Q110" s="89"/>
    </row>
    <row r="111" spans="2:17">
      <c r="B111" s="90">
        <f t="shared" si="8"/>
        <v>45839</v>
      </c>
      <c r="C111" s="91"/>
      <c r="D111" s="92">
        <f t="shared" si="10"/>
        <v>745</v>
      </c>
      <c r="E111" s="93"/>
      <c r="F111" s="92">
        <f t="shared" si="15"/>
        <v>673.23382652021576</v>
      </c>
      <c r="G111" s="93"/>
      <c r="H111" s="92">
        <f t="shared" si="12"/>
        <v>71.766173479784214</v>
      </c>
      <c r="I111" s="93"/>
      <c r="J111" s="51">
        <f t="shared" si="13"/>
        <v>45839</v>
      </c>
      <c r="K111" s="84">
        <f t="shared" si="9"/>
        <v>43042.201795683373</v>
      </c>
      <c r="L111" s="84"/>
      <c r="M111" s="52">
        <f t="shared" si="14"/>
        <v>2</v>
      </c>
      <c r="N111" s="92">
        <f t="shared" si="11"/>
        <v>0</v>
      </c>
      <c r="O111" s="93"/>
      <c r="P111" s="88">
        <v>0</v>
      </c>
      <c r="Q111" s="89"/>
    </row>
    <row r="112" spans="2:17">
      <c r="B112" s="90">
        <f t="shared" si="8"/>
        <v>45870</v>
      </c>
      <c r="C112" s="91"/>
      <c r="D112" s="92">
        <f t="shared" si="10"/>
        <v>745</v>
      </c>
      <c r="E112" s="93"/>
      <c r="F112" s="92">
        <f t="shared" si="15"/>
        <v>674.33905205208646</v>
      </c>
      <c r="G112" s="93"/>
      <c r="H112" s="92">
        <f t="shared" si="12"/>
        <v>70.660947947913527</v>
      </c>
      <c r="I112" s="93"/>
      <c r="J112" s="51">
        <f t="shared" si="13"/>
        <v>45870</v>
      </c>
      <c r="K112" s="84">
        <f t="shared" si="9"/>
        <v>42367.862743631289</v>
      </c>
      <c r="L112" s="84"/>
      <c r="M112" s="52">
        <f t="shared" si="14"/>
        <v>2</v>
      </c>
      <c r="N112" s="92">
        <f t="shared" si="11"/>
        <v>0</v>
      </c>
      <c r="O112" s="93"/>
      <c r="P112" s="88">
        <v>0</v>
      </c>
      <c r="Q112" s="89"/>
    </row>
    <row r="113" spans="2:17">
      <c r="B113" s="90">
        <f t="shared" si="8"/>
        <v>45901</v>
      </c>
      <c r="C113" s="91"/>
      <c r="D113" s="92">
        <f t="shared" si="10"/>
        <v>745</v>
      </c>
      <c r="E113" s="93"/>
      <c r="F113" s="92">
        <f t="shared" si="15"/>
        <v>675.44609199587194</v>
      </c>
      <c r="G113" s="93"/>
      <c r="H113" s="92">
        <f t="shared" si="12"/>
        <v>69.553908004128033</v>
      </c>
      <c r="I113" s="93"/>
      <c r="J113" s="51">
        <f t="shared" si="13"/>
        <v>45901</v>
      </c>
      <c r="K113" s="84">
        <f t="shared" si="9"/>
        <v>41692.416651635416</v>
      </c>
      <c r="L113" s="84"/>
      <c r="M113" s="52">
        <f t="shared" si="14"/>
        <v>2</v>
      </c>
      <c r="N113" s="92">
        <f t="shared" si="11"/>
        <v>0</v>
      </c>
      <c r="O113" s="93"/>
      <c r="P113" s="88">
        <v>0</v>
      </c>
      <c r="Q113" s="89"/>
    </row>
    <row r="114" spans="2:17">
      <c r="B114" s="90">
        <f t="shared" si="8"/>
        <v>45931</v>
      </c>
      <c r="C114" s="91"/>
      <c r="D114" s="92">
        <f t="shared" si="10"/>
        <v>745</v>
      </c>
      <c r="E114" s="93"/>
      <c r="F114" s="92">
        <f t="shared" si="15"/>
        <v>676.55494933023192</v>
      </c>
      <c r="G114" s="93"/>
      <c r="H114" s="92">
        <f t="shared" si="12"/>
        <v>68.445050669768136</v>
      </c>
      <c r="I114" s="93"/>
      <c r="J114" s="51">
        <f t="shared" si="13"/>
        <v>45931</v>
      </c>
      <c r="K114" s="84">
        <f t="shared" si="9"/>
        <v>41015.861702305185</v>
      </c>
      <c r="L114" s="84"/>
      <c r="M114" s="52">
        <f t="shared" si="14"/>
        <v>2</v>
      </c>
      <c r="N114" s="92">
        <f t="shared" si="11"/>
        <v>0</v>
      </c>
      <c r="O114" s="93"/>
      <c r="P114" s="88">
        <v>0</v>
      </c>
      <c r="Q114" s="89"/>
    </row>
    <row r="115" spans="2:17">
      <c r="B115" s="90">
        <f t="shared" si="8"/>
        <v>45962</v>
      </c>
      <c r="C115" s="91"/>
      <c r="D115" s="92">
        <f t="shared" si="10"/>
        <v>745</v>
      </c>
      <c r="E115" s="93"/>
      <c r="F115" s="92">
        <f t="shared" si="15"/>
        <v>677.66562703871568</v>
      </c>
      <c r="G115" s="93"/>
      <c r="H115" s="92">
        <f t="shared" si="12"/>
        <v>67.334372961284345</v>
      </c>
      <c r="I115" s="93"/>
      <c r="J115" s="51">
        <f t="shared" si="13"/>
        <v>45962</v>
      </c>
      <c r="K115" s="84">
        <f t="shared" si="9"/>
        <v>40338.196075266467</v>
      </c>
      <c r="L115" s="84"/>
      <c r="M115" s="52">
        <f t="shared" si="14"/>
        <v>2</v>
      </c>
      <c r="N115" s="92">
        <f t="shared" si="11"/>
        <v>0</v>
      </c>
      <c r="O115" s="93"/>
      <c r="P115" s="88">
        <v>0</v>
      </c>
      <c r="Q115" s="89"/>
    </row>
    <row r="116" spans="2:17">
      <c r="B116" s="90">
        <f t="shared" si="8"/>
        <v>45992</v>
      </c>
      <c r="C116" s="91"/>
      <c r="D116" s="92">
        <f t="shared" si="10"/>
        <v>745</v>
      </c>
      <c r="E116" s="93"/>
      <c r="F116" s="92">
        <f t="shared" si="15"/>
        <v>678.77812810977093</v>
      </c>
      <c r="G116" s="93"/>
      <c r="H116" s="92">
        <f t="shared" si="12"/>
        <v>66.22187189022911</v>
      </c>
      <c r="I116" s="93"/>
      <c r="J116" s="51">
        <f t="shared" si="13"/>
        <v>45992</v>
      </c>
      <c r="K116" s="84">
        <f t="shared" si="9"/>
        <v>39659.417947156697</v>
      </c>
      <c r="L116" s="84"/>
      <c r="M116" s="52">
        <f t="shared" si="14"/>
        <v>2</v>
      </c>
      <c r="N116" s="92">
        <f t="shared" si="11"/>
        <v>0</v>
      </c>
      <c r="O116" s="93"/>
      <c r="P116" s="88">
        <v>0</v>
      </c>
      <c r="Q116" s="89"/>
    </row>
    <row r="117" spans="2:17">
      <c r="B117" s="90">
        <f t="shared" si="8"/>
        <v>46023</v>
      </c>
      <c r="C117" s="91"/>
      <c r="D117" s="92">
        <f t="shared" si="10"/>
        <v>745</v>
      </c>
      <c r="E117" s="93"/>
      <c r="F117" s="92">
        <f t="shared" si="15"/>
        <v>679.89245553675107</v>
      </c>
      <c r="G117" s="93"/>
      <c r="H117" s="92">
        <f t="shared" si="12"/>
        <v>65.107544463248914</v>
      </c>
      <c r="I117" s="93"/>
      <c r="J117" s="51">
        <f t="shared" si="13"/>
        <v>46023</v>
      </c>
      <c r="K117" s="84">
        <f t="shared" si="9"/>
        <v>38979.525491619948</v>
      </c>
      <c r="L117" s="84"/>
      <c r="M117" s="52">
        <f t="shared" si="14"/>
        <v>2</v>
      </c>
      <c r="N117" s="92">
        <f t="shared" si="11"/>
        <v>0</v>
      </c>
      <c r="O117" s="93"/>
      <c r="P117" s="88">
        <v>0</v>
      </c>
      <c r="Q117" s="89"/>
    </row>
    <row r="118" spans="2:17">
      <c r="B118" s="90">
        <f t="shared" si="8"/>
        <v>46054</v>
      </c>
      <c r="C118" s="91"/>
      <c r="D118" s="92">
        <f t="shared" si="10"/>
        <v>745</v>
      </c>
      <c r="E118" s="93"/>
      <c r="F118" s="92">
        <f t="shared" si="15"/>
        <v>681.00861231792396</v>
      </c>
      <c r="G118" s="93"/>
      <c r="H118" s="92">
        <f t="shared" si="12"/>
        <v>63.991387682076073</v>
      </c>
      <c r="I118" s="93"/>
      <c r="J118" s="51">
        <f t="shared" si="13"/>
        <v>46054</v>
      </c>
      <c r="K118" s="84">
        <f t="shared" si="9"/>
        <v>38298.516879302028</v>
      </c>
      <c r="L118" s="84"/>
      <c r="M118" s="52">
        <f t="shared" si="14"/>
        <v>2</v>
      </c>
      <c r="N118" s="92">
        <f t="shared" si="11"/>
        <v>0</v>
      </c>
      <c r="O118" s="93"/>
      <c r="P118" s="88">
        <v>0</v>
      </c>
      <c r="Q118" s="89"/>
    </row>
    <row r="119" spans="2:17">
      <c r="B119" s="90">
        <f t="shared" si="8"/>
        <v>46082</v>
      </c>
      <c r="C119" s="91"/>
      <c r="D119" s="92">
        <f t="shared" si="10"/>
        <v>745</v>
      </c>
      <c r="E119" s="93"/>
      <c r="F119" s="92">
        <f t="shared" si="15"/>
        <v>682.12660145647919</v>
      </c>
      <c r="G119" s="93"/>
      <c r="H119" s="92">
        <f t="shared" si="12"/>
        <v>62.873398543520828</v>
      </c>
      <c r="I119" s="93"/>
      <c r="J119" s="51">
        <f t="shared" si="13"/>
        <v>46082</v>
      </c>
      <c r="K119" s="84">
        <f t="shared" si="9"/>
        <v>37616.390277845545</v>
      </c>
      <c r="L119" s="84"/>
      <c r="M119" s="52">
        <f t="shared" si="14"/>
        <v>2</v>
      </c>
      <c r="N119" s="92">
        <f t="shared" si="11"/>
        <v>0</v>
      </c>
      <c r="O119" s="93"/>
      <c r="P119" s="88">
        <v>0</v>
      </c>
      <c r="Q119" s="89"/>
    </row>
    <row r="120" spans="2:17">
      <c r="B120" s="90">
        <f t="shared" si="8"/>
        <v>46113</v>
      </c>
      <c r="C120" s="91"/>
      <c r="D120" s="92">
        <f t="shared" si="10"/>
        <v>745</v>
      </c>
      <c r="E120" s="93"/>
      <c r="F120" s="92">
        <f t="shared" si="15"/>
        <v>683.24642596053695</v>
      </c>
      <c r="G120" s="93"/>
      <c r="H120" s="92">
        <f t="shared" si="12"/>
        <v>61.753574039463103</v>
      </c>
      <c r="I120" s="93"/>
      <c r="J120" s="51">
        <f t="shared" si="13"/>
        <v>46113</v>
      </c>
      <c r="K120" s="84">
        <f t="shared" si="9"/>
        <v>36933.143851885005</v>
      </c>
      <c r="L120" s="84"/>
      <c r="M120" s="52">
        <f t="shared" si="14"/>
        <v>2</v>
      </c>
      <c r="N120" s="92">
        <f t="shared" si="11"/>
        <v>0</v>
      </c>
      <c r="O120" s="93"/>
      <c r="P120" s="88">
        <v>0</v>
      </c>
      <c r="Q120" s="89"/>
    </row>
    <row r="121" spans="2:17">
      <c r="B121" s="90">
        <f t="shared" ref="B121:B184" si="16">DATE(YEAR(B120),MONTH(B120)+1,1)</f>
        <v>46143</v>
      </c>
      <c r="C121" s="91"/>
      <c r="D121" s="92">
        <f t="shared" si="10"/>
        <v>745</v>
      </c>
      <c r="E121" s="93"/>
      <c r="F121" s="92">
        <f t="shared" si="15"/>
        <v>684.36808884315542</v>
      </c>
      <c r="G121" s="93"/>
      <c r="H121" s="92">
        <f t="shared" si="12"/>
        <v>60.631911156844545</v>
      </c>
      <c r="I121" s="93"/>
      <c r="J121" s="51">
        <f t="shared" si="13"/>
        <v>46143</v>
      </c>
      <c r="K121" s="84">
        <f t="shared" ref="K121:K184" si="17">K120-F121-N121-P121</f>
        <v>36248.775763041849</v>
      </c>
      <c r="L121" s="84"/>
      <c r="M121" s="52">
        <f t="shared" si="14"/>
        <v>2</v>
      </c>
      <c r="N121" s="92">
        <f t="shared" si="11"/>
        <v>0</v>
      </c>
      <c r="O121" s="93"/>
      <c r="P121" s="88">
        <v>0</v>
      </c>
      <c r="Q121" s="89"/>
    </row>
    <row r="122" spans="2:17">
      <c r="B122" s="90">
        <f t="shared" si="16"/>
        <v>46174</v>
      </c>
      <c r="C122" s="91"/>
      <c r="D122" s="92">
        <f t="shared" si="10"/>
        <v>745</v>
      </c>
      <c r="E122" s="93"/>
      <c r="F122" s="92">
        <f t="shared" si="15"/>
        <v>685.49159312233962</v>
      </c>
      <c r="G122" s="93"/>
      <c r="H122" s="92">
        <f t="shared" si="12"/>
        <v>59.50840687766037</v>
      </c>
      <c r="I122" s="93"/>
      <c r="J122" s="51">
        <f t="shared" si="13"/>
        <v>46174</v>
      </c>
      <c r="K122" s="84">
        <f t="shared" si="17"/>
        <v>35563.284169919512</v>
      </c>
      <c r="L122" s="84"/>
      <c r="M122" s="52">
        <f t="shared" si="14"/>
        <v>2</v>
      </c>
      <c r="N122" s="92">
        <f t="shared" si="11"/>
        <v>0</v>
      </c>
      <c r="O122" s="93"/>
      <c r="P122" s="88">
        <v>0</v>
      </c>
      <c r="Q122" s="89"/>
    </row>
    <row r="123" spans="2:17">
      <c r="B123" s="90">
        <f t="shared" si="16"/>
        <v>46204</v>
      </c>
      <c r="C123" s="91"/>
      <c r="D123" s="92">
        <f t="shared" si="10"/>
        <v>745</v>
      </c>
      <c r="E123" s="93"/>
      <c r="F123" s="92">
        <f t="shared" si="15"/>
        <v>686.61694182104884</v>
      </c>
      <c r="G123" s="93"/>
      <c r="H123" s="92">
        <f t="shared" si="12"/>
        <v>58.383058178951195</v>
      </c>
      <c r="I123" s="93"/>
      <c r="J123" s="51">
        <f t="shared" si="13"/>
        <v>46204</v>
      </c>
      <c r="K123" s="84">
        <f t="shared" si="17"/>
        <v>34876.667228098464</v>
      </c>
      <c r="L123" s="84"/>
      <c r="M123" s="52">
        <f t="shared" si="14"/>
        <v>2</v>
      </c>
      <c r="N123" s="92">
        <f t="shared" si="11"/>
        <v>0</v>
      </c>
      <c r="O123" s="93"/>
      <c r="P123" s="88">
        <v>0</v>
      </c>
      <c r="Q123" s="89"/>
    </row>
    <row r="124" spans="2:17">
      <c r="B124" s="90">
        <f t="shared" si="16"/>
        <v>46235</v>
      </c>
      <c r="C124" s="91"/>
      <c r="D124" s="92">
        <f t="shared" si="10"/>
        <v>745</v>
      </c>
      <c r="E124" s="93"/>
      <c r="F124" s="92">
        <f t="shared" si="15"/>
        <v>687.74413796720501</v>
      </c>
      <c r="G124" s="93"/>
      <c r="H124" s="92">
        <f t="shared" si="12"/>
        <v>57.255862032794973</v>
      </c>
      <c r="I124" s="93"/>
      <c r="J124" s="51">
        <f t="shared" si="13"/>
        <v>46235</v>
      </c>
      <c r="K124" s="84">
        <f t="shared" si="17"/>
        <v>34188.923090131262</v>
      </c>
      <c r="L124" s="84"/>
      <c r="M124" s="52">
        <f t="shared" si="14"/>
        <v>2</v>
      </c>
      <c r="N124" s="92">
        <f t="shared" si="11"/>
        <v>0</v>
      </c>
      <c r="O124" s="93"/>
      <c r="P124" s="88">
        <v>0</v>
      </c>
      <c r="Q124" s="89"/>
    </row>
    <row r="125" spans="2:17">
      <c r="B125" s="90">
        <f t="shared" si="16"/>
        <v>46266</v>
      </c>
      <c r="C125" s="91"/>
      <c r="D125" s="92">
        <f t="shared" si="10"/>
        <v>745</v>
      </c>
      <c r="E125" s="93"/>
      <c r="F125" s="92">
        <f t="shared" si="15"/>
        <v>688.87318459370113</v>
      </c>
      <c r="G125" s="93"/>
      <c r="H125" s="92">
        <f t="shared" si="12"/>
        <v>56.126815406298817</v>
      </c>
      <c r="I125" s="93"/>
      <c r="J125" s="51">
        <f t="shared" si="13"/>
        <v>46266</v>
      </c>
      <c r="K125" s="84">
        <f t="shared" si="17"/>
        <v>33500.049905537562</v>
      </c>
      <c r="L125" s="84"/>
      <c r="M125" s="52">
        <f t="shared" si="14"/>
        <v>2</v>
      </c>
      <c r="N125" s="92">
        <f t="shared" si="11"/>
        <v>0</v>
      </c>
      <c r="O125" s="93"/>
      <c r="P125" s="88">
        <v>0</v>
      </c>
      <c r="Q125" s="89"/>
    </row>
    <row r="126" spans="2:17">
      <c r="B126" s="90">
        <f t="shared" si="16"/>
        <v>46296</v>
      </c>
      <c r="C126" s="91"/>
      <c r="D126" s="92">
        <f t="shared" si="10"/>
        <v>745</v>
      </c>
      <c r="E126" s="93"/>
      <c r="F126" s="92">
        <f t="shared" si="15"/>
        <v>690.00408473840912</v>
      </c>
      <c r="G126" s="93"/>
      <c r="H126" s="92">
        <f t="shared" si="12"/>
        <v>54.995915261590824</v>
      </c>
      <c r="I126" s="93"/>
      <c r="J126" s="51">
        <f t="shared" si="13"/>
        <v>46296</v>
      </c>
      <c r="K126" s="84">
        <f t="shared" si="17"/>
        <v>32810.045820799154</v>
      </c>
      <c r="L126" s="84"/>
      <c r="M126" s="52">
        <f t="shared" si="14"/>
        <v>2</v>
      </c>
      <c r="N126" s="92">
        <f t="shared" si="11"/>
        <v>0</v>
      </c>
      <c r="O126" s="93"/>
      <c r="P126" s="88">
        <v>0</v>
      </c>
      <c r="Q126" s="89"/>
    </row>
    <row r="127" spans="2:17">
      <c r="B127" s="90">
        <f t="shared" si="16"/>
        <v>46327</v>
      </c>
      <c r="C127" s="91"/>
      <c r="D127" s="92">
        <f t="shared" si="10"/>
        <v>745</v>
      </c>
      <c r="E127" s="93"/>
      <c r="F127" s="92">
        <f t="shared" si="15"/>
        <v>691.13684144418801</v>
      </c>
      <c r="G127" s="93"/>
      <c r="H127" s="92">
        <f t="shared" si="12"/>
        <v>53.863158555811943</v>
      </c>
      <c r="I127" s="93"/>
      <c r="J127" s="51">
        <f t="shared" si="13"/>
        <v>46327</v>
      </c>
      <c r="K127" s="84">
        <f t="shared" si="17"/>
        <v>32118.908979354965</v>
      </c>
      <c r="L127" s="84"/>
      <c r="M127" s="52">
        <f t="shared" si="14"/>
        <v>2</v>
      </c>
      <c r="N127" s="92">
        <f t="shared" si="11"/>
        <v>0</v>
      </c>
      <c r="O127" s="93"/>
      <c r="P127" s="88">
        <v>0</v>
      </c>
      <c r="Q127" s="89"/>
    </row>
    <row r="128" spans="2:17">
      <c r="B128" s="90">
        <f t="shared" si="16"/>
        <v>46357</v>
      </c>
      <c r="C128" s="91"/>
      <c r="D128" s="92">
        <f t="shared" si="10"/>
        <v>745</v>
      </c>
      <c r="E128" s="93"/>
      <c r="F128" s="92">
        <f t="shared" si="15"/>
        <v>692.27145775889221</v>
      </c>
      <c r="G128" s="93"/>
      <c r="H128" s="92">
        <f t="shared" si="12"/>
        <v>52.728542241107732</v>
      </c>
      <c r="I128" s="93"/>
      <c r="J128" s="51">
        <f t="shared" si="13"/>
        <v>46357</v>
      </c>
      <c r="K128" s="84">
        <f t="shared" si="17"/>
        <v>31426.637521596072</v>
      </c>
      <c r="L128" s="84"/>
      <c r="M128" s="52">
        <f t="shared" si="14"/>
        <v>2</v>
      </c>
      <c r="N128" s="92">
        <f t="shared" si="11"/>
        <v>0</v>
      </c>
      <c r="O128" s="93"/>
      <c r="P128" s="88">
        <v>0</v>
      </c>
      <c r="Q128" s="89"/>
    </row>
    <row r="129" spans="2:17">
      <c r="B129" s="90">
        <f t="shared" si="16"/>
        <v>46388</v>
      </c>
      <c r="C129" s="91"/>
      <c r="D129" s="92">
        <f t="shared" si="10"/>
        <v>745</v>
      </c>
      <c r="E129" s="93"/>
      <c r="F129" s="92">
        <f t="shared" si="15"/>
        <v>693.40793673537974</v>
      </c>
      <c r="G129" s="93"/>
      <c r="H129" s="92">
        <f t="shared" si="12"/>
        <v>51.592063264620215</v>
      </c>
      <c r="I129" s="93"/>
      <c r="J129" s="51">
        <f t="shared" si="13"/>
        <v>46388</v>
      </c>
      <c r="K129" s="84">
        <f t="shared" si="17"/>
        <v>30733.229584860692</v>
      </c>
      <c r="L129" s="84"/>
      <c r="M129" s="52">
        <f t="shared" si="14"/>
        <v>2</v>
      </c>
      <c r="N129" s="92">
        <f t="shared" si="11"/>
        <v>0</v>
      </c>
      <c r="O129" s="93"/>
      <c r="P129" s="88">
        <v>0</v>
      </c>
      <c r="Q129" s="89"/>
    </row>
    <row r="130" spans="2:17">
      <c r="B130" s="90">
        <f t="shared" si="16"/>
        <v>46419</v>
      </c>
      <c r="C130" s="91"/>
      <c r="D130" s="92">
        <f t="shared" si="10"/>
        <v>745</v>
      </c>
      <c r="E130" s="93"/>
      <c r="F130" s="92">
        <f t="shared" si="15"/>
        <v>694.54628143152036</v>
      </c>
      <c r="G130" s="93"/>
      <c r="H130" s="92">
        <f t="shared" si="12"/>
        <v>50.453718568479637</v>
      </c>
      <c r="I130" s="93"/>
      <c r="J130" s="51">
        <f t="shared" si="13"/>
        <v>46419</v>
      </c>
      <c r="K130" s="84">
        <f t="shared" si="17"/>
        <v>30038.68330342917</v>
      </c>
      <c r="L130" s="84"/>
      <c r="M130" s="52">
        <f t="shared" si="14"/>
        <v>2</v>
      </c>
      <c r="N130" s="92">
        <f t="shared" si="11"/>
        <v>0</v>
      </c>
      <c r="O130" s="93"/>
      <c r="P130" s="88">
        <v>0</v>
      </c>
      <c r="Q130" s="89"/>
    </row>
    <row r="131" spans="2:17">
      <c r="B131" s="90">
        <f t="shared" si="16"/>
        <v>46447</v>
      </c>
      <c r="C131" s="91"/>
      <c r="D131" s="92">
        <f t="shared" si="10"/>
        <v>745</v>
      </c>
      <c r="E131" s="93"/>
      <c r="F131" s="92">
        <f t="shared" si="15"/>
        <v>695.68649491020381</v>
      </c>
      <c r="G131" s="93"/>
      <c r="H131" s="92">
        <f t="shared" si="12"/>
        <v>49.313505089796216</v>
      </c>
      <c r="I131" s="93"/>
      <c r="J131" s="51">
        <f t="shared" si="13"/>
        <v>46447</v>
      </c>
      <c r="K131" s="84">
        <f t="shared" si="17"/>
        <v>29342.996808518965</v>
      </c>
      <c r="L131" s="84"/>
      <c r="M131" s="52">
        <f t="shared" si="14"/>
        <v>2</v>
      </c>
      <c r="N131" s="92">
        <f t="shared" si="11"/>
        <v>0</v>
      </c>
      <c r="O131" s="93"/>
      <c r="P131" s="88">
        <v>0</v>
      </c>
      <c r="Q131" s="89"/>
    </row>
    <row r="132" spans="2:17">
      <c r="B132" s="90">
        <f t="shared" si="16"/>
        <v>46478</v>
      </c>
      <c r="C132" s="91"/>
      <c r="D132" s="92">
        <f t="shared" si="10"/>
        <v>745</v>
      </c>
      <c r="E132" s="93"/>
      <c r="F132" s="92">
        <f t="shared" si="15"/>
        <v>696.82858023934807</v>
      </c>
      <c r="G132" s="93"/>
      <c r="H132" s="92">
        <f t="shared" si="12"/>
        <v>48.171419760651965</v>
      </c>
      <c r="I132" s="93"/>
      <c r="J132" s="51">
        <f t="shared" si="13"/>
        <v>46478</v>
      </c>
      <c r="K132" s="84">
        <f t="shared" si="17"/>
        <v>28646.168228279617</v>
      </c>
      <c r="L132" s="84"/>
      <c r="M132" s="52">
        <f t="shared" si="14"/>
        <v>2</v>
      </c>
      <c r="N132" s="92">
        <f t="shared" si="11"/>
        <v>0</v>
      </c>
      <c r="O132" s="93"/>
      <c r="P132" s="88">
        <v>0</v>
      </c>
      <c r="Q132" s="89"/>
    </row>
    <row r="133" spans="2:17">
      <c r="B133" s="90">
        <f t="shared" si="16"/>
        <v>46508</v>
      </c>
      <c r="C133" s="91"/>
      <c r="D133" s="92">
        <f t="shared" si="10"/>
        <v>745</v>
      </c>
      <c r="E133" s="93"/>
      <c r="F133" s="92">
        <f t="shared" si="15"/>
        <v>697.97254049190758</v>
      </c>
      <c r="G133" s="93"/>
      <c r="H133" s="92">
        <f t="shared" si="12"/>
        <v>47.02745950809237</v>
      </c>
      <c r="I133" s="93"/>
      <c r="J133" s="51">
        <f t="shared" si="13"/>
        <v>46508</v>
      </c>
      <c r="K133" s="84">
        <f t="shared" si="17"/>
        <v>27948.195687787709</v>
      </c>
      <c r="L133" s="84"/>
      <c r="M133" s="52">
        <f t="shared" si="14"/>
        <v>2</v>
      </c>
      <c r="N133" s="92">
        <f t="shared" si="11"/>
        <v>0</v>
      </c>
      <c r="O133" s="93"/>
      <c r="P133" s="88">
        <v>0</v>
      </c>
      <c r="Q133" s="89"/>
    </row>
    <row r="134" spans="2:17">
      <c r="B134" s="90">
        <f t="shared" si="16"/>
        <v>46539</v>
      </c>
      <c r="C134" s="91"/>
      <c r="D134" s="92">
        <f t="shared" si="10"/>
        <v>745</v>
      </c>
      <c r="E134" s="93"/>
      <c r="F134" s="92">
        <f t="shared" si="15"/>
        <v>699.11837874588184</v>
      </c>
      <c r="G134" s="93"/>
      <c r="H134" s="92">
        <f t="shared" si="12"/>
        <v>45.881621254118151</v>
      </c>
      <c r="I134" s="93"/>
      <c r="J134" s="51">
        <f t="shared" si="13"/>
        <v>46539</v>
      </c>
      <c r="K134" s="84">
        <f t="shared" si="17"/>
        <v>27249.077309041826</v>
      </c>
      <c r="L134" s="84"/>
      <c r="M134" s="52">
        <f t="shared" si="14"/>
        <v>2</v>
      </c>
      <c r="N134" s="92">
        <f t="shared" si="11"/>
        <v>0</v>
      </c>
      <c r="O134" s="93"/>
      <c r="P134" s="88">
        <v>0</v>
      </c>
      <c r="Q134" s="89"/>
    </row>
    <row r="135" spans="2:17">
      <c r="B135" s="90">
        <f t="shared" si="16"/>
        <v>46569</v>
      </c>
      <c r="C135" s="91"/>
      <c r="D135" s="92">
        <f t="shared" si="10"/>
        <v>745</v>
      </c>
      <c r="E135" s="93"/>
      <c r="F135" s="92">
        <f t="shared" si="15"/>
        <v>700.26609808432295</v>
      </c>
      <c r="G135" s="93"/>
      <c r="H135" s="92">
        <f t="shared" si="12"/>
        <v>44.733901915676995</v>
      </c>
      <c r="I135" s="93"/>
      <c r="J135" s="51">
        <f t="shared" si="13"/>
        <v>46569</v>
      </c>
      <c r="K135" s="84">
        <f t="shared" si="17"/>
        <v>26548.811210957501</v>
      </c>
      <c r="L135" s="84"/>
      <c r="M135" s="52">
        <f t="shared" si="14"/>
        <v>2</v>
      </c>
      <c r="N135" s="92">
        <f t="shared" si="11"/>
        <v>0</v>
      </c>
      <c r="O135" s="93"/>
      <c r="P135" s="88">
        <v>0</v>
      </c>
      <c r="Q135" s="89"/>
    </row>
    <row r="136" spans="2:17">
      <c r="B136" s="90">
        <f t="shared" si="16"/>
        <v>46600</v>
      </c>
      <c r="C136" s="91"/>
      <c r="D136" s="92">
        <f t="shared" si="10"/>
        <v>745</v>
      </c>
      <c r="E136" s="93"/>
      <c r="F136" s="92">
        <f t="shared" si="15"/>
        <v>701.41570159534479</v>
      </c>
      <c r="G136" s="93"/>
      <c r="H136" s="92">
        <f t="shared" si="12"/>
        <v>43.584298404655222</v>
      </c>
      <c r="I136" s="93"/>
      <c r="J136" s="51">
        <f t="shared" si="13"/>
        <v>46600</v>
      </c>
      <c r="K136" s="84">
        <f t="shared" si="17"/>
        <v>25847.395509362155</v>
      </c>
      <c r="L136" s="84"/>
      <c r="M136" s="52">
        <f t="shared" si="14"/>
        <v>2</v>
      </c>
      <c r="N136" s="92">
        <f t="shared" si="11"/>
        <v>0</v>
      </c>
      <c r="O136" s="93"/>
      <c r="P136" s="88">
        <v>0</v>
      </c>
      <c r="Q136" s="89"/>
    </row>
    <row r="137" spans="2:17">
      <c r="B137" s="90">
        <f t="shared" si="16"/>
        <v>46631</v>
      </c>
      <c r="C137" s="91"/>
      <c r="D137" s="92">
        <f t="shared" si="10"/>
        <v>745</v>
      </c>
      <c r="E137" s="93"/>
      <c r="F137" s="92">
        <f t="shared" si="15"/>
        <v>702.56719237213042</v>
      </c>
      <c r="G137" s="93"/>
      <c r="H137" s="92">
        <f t="shared" si="12"/>
        <v>42.432807627869536</v>
      </c>
      <c r="I137" s="93"/>
      <c r="J137" s="51">
        <f t="shared" si="13"/>
        <v>46631</v>
      </c>
      <c r="K137" s="84">
        <f t="shared" si="17"/>
        <v>25144.828316990024</v>
      </c>
      <c r="L137" s="84"/>
      <c r="M137" s="52">
        <f t="shared" si="14"/>
        <v>2</v>
      </c>
      <c r="N137" s="92">
        <f t="shared" si="11"/>
        <v>0</v>
      </c>
      <c r="O137" s="93"/>
      <c r="P137" s="88">
        <v>0</v>
      </c>
      <c r="Q137" s="89"/>
    </row>
    <row r="138" spans="2:17">
      <c r="B138" s="90">
        <f t="shared" si="16"/>
        <v>46661</v>
      </c>
      <c r="C138" s="91"/>
      <c r="D138" s="92">
        <f t="shared" si="10"/>
        <v>745</v>
      </c>
      <c r="E138" s="93"/>
      <c r="F138" s="92">
        <f t="shared" si="15"/>
        <v>703.72057351294143</v>
      </c>
      <c r="G138" s="93"/>
      <c r="H138" s="92">
        <f t="shared" si="12"/>
        <v>41.279426487058622</v>
      </c>
      <c r="I138" s="93"/>
      <c r="J138" s="51">
        <f t="shared" si="13"/>
        <v>46661</v>
      </c>
      <c r="K138" s="84">
        <f t="shared" si="17"/>
        <v>24441.107743477081</v>
      </c>
      <c r="L138" s="84"/>
      <c r="M138" s="52">
        <f t="shared" si="14"/>
        <v>2</v>
      </c>
      <c r="N138" s="92">
        <f t="shared" si="11"/>
        <v>0</v>
      </c>
      <c r="O138" s="93"/>
      <c r="P138" s="88">
        <v>0</v>
      </c>
      <c r="Q138" s="89"/>
    </row>
    <row r="139" spans="2:17">
      <c r="B139" s="90">
        <f t="shared" si="16"/>
        <v>46692</v>
      </c>
      <c r="C139" s="91"/>
      <c r="D139" s="92">
        <f t="shared" si="10"/>
        <v>745</v>
      </c>
      <c r="E139" s="93"/>
      <c r="F139" s="92">
        <f t="shared" si="15"/>
        <v>704.87584812112516</v>
      </c>
      <c r="G139" s="93"/>
      <c r="H139" s="92">
        <f t="shared" si="12"/>
        <v>40.124151878874876</v>
      </c>
      <c r="I139" s="93"/>
      <c r="J139" s="51">
        <f t="shared" si="13"/>
        <v>46692</v>
      </c>
      <c r="K139" s="84">
        <f t="shared" si="17"/>
        <v>23736.231895355955</v>
      </c>
      <c r="L139" s="84"/>
      <c r="M139" s="52">
        <f t="shared" si="14"/>
        <v>2</v>
      </c>
      <c r="N139" s="92">
        <f t="shared" si="11"/>
        <v>0</v>
      </c>
      <c r="O139" s="93"/>
      <c r="P139" s="88">
        <v>0</v>
      </c>
      <c r="Q139" s="89"/>
    </row>
    <row r="140" spans="2:17">
      <c r="B140" s="90">
        <f t="shared" si="16"/>
        <v>46722</v>
      </c>
      <c r="C140" s="91"/>
      <c r="D140" s="92">
        <f t="shared" si="10"/>
        <v>745</v>
      </c>
      <c r="E140" s="93"/>
      <c r="F140" s="92">
        <f t="shared" si="15"/>
        <v>706.03301930512396</v>
      </c>
      <c r="G140" s="93"/>
      <c r="H140" s="92">
        <f t="shared" si="12"/>
        <v>38.966980694876021</v>
      </c>
      <c r="I140" s="93"/>
      <c r="J140" s="51">
        <f t="shared" si="13"/>
        <v>46722</v>
      </c>
      <c r="K140" s="84">
        <f t="shared" si="17"/>
        <v>23030.198876050832</v>
      </c>
      <c r="L140" s="84"/>
      <c r="M140" s="52">
        <f t="shared" si="14"/>
        <v>2</v>
      </c>
      <c r="N140" s="92">
        <f t="shared" si="11"/>
        <v>0</v>
      </c>
      <c r="O140" s="93"/>
      <c r="P140" s="88">
        <v>0</v>
      </c>
      <c r="Q140" s="89"/>
    </row>
    <row r="141" spans="2:17">
      <c r="B141" s="90">
        <f t="shared" si="16"/>
        <v>46753</v>
      </c>
      <c r="C141" s="91"/>
      <c r="D141" s="92">
        <f t="shared" si="10"/>
        <v>745</v>
      </c>
      <c r="E141" s="93"/>
      <c r="F141" s="92">
        <f t="shared" si="15"/>
        <v>707.19209017848323</v>
      </c>
      <c r="G141" s="93"/>
      <c r="H141" s="92">
        <f t="shared" si="12"/>
        <v>37.80790982151678</v>
      </c>
      <c r="I141" s="93"/>
      <c r="J141" s="51">
        <f t="shared" si="13"/>
        <v>46753</v>
      </c>
      <c r="K141" s="84">
        <f t="shared" si="17"/>
        <v>22323.006785872349</v>
      </c>
      <c r="L141" s="84"/>
      <c r="M141" s="52">
        <f t="shared" si="14"/>
        <v>2</v>
      </c>
      <c r="N141" s="92">
        <f t="shared" si="11"/>
        <v>0</v>
      </c>
      <c r="O141" s="93"/>
      <c r="P141" s="88">
        <v>0</v>
      </c>
      <c r="Q141" s="89"/>
    </row>
    <row r="142" spans="2:17">
      <c r="B142" s="90">
        <f t="shared" si="16"/>
        <v>46784</v>
      </c>
      <c r="C142" s="91"/>
      <c r="D142" s="92">
        <f t="shared" si="10"/>
        <v>745</v>
      </c>
      <c r="E142" s="93"/>
      <c r="F142" s="92">
        <f t="shared" si="15"/>
        <v>708.35306385985962</v>
      </c>
      <c r="G142" s="93"/>
      <c r="H142" s="92">
        <f t="shared" si="12"/>
        <v>36.646936140140433</v>
      </c>
      <c r="I142" s="93"/>
      <c r="J142" s="51">
        <f t="shared" si="13"/>
        <v>46784</v>
      </c>
      <c r="K142" s="84">
        <f t="shared" si="17"/>
        <v>21614.653722012488</v>
      </c>
      <c r="L142" s="84"/>
      <c r="M142" s="52">
        <f t="shared" si="14"/>
        <v>2</v>
      </c>
      <c r="N142" s="92">
        <f t="shared" si="11"/>
        <v>0</v>
      </c>
      <c r="O142" s="93"/>
      <c r="P142" s="88">
        <v>0</v>
      </c>
      <c r="Q142" s="89"/>
    </row>
    <row r="143" spans="2:17">
      <c r="B143" s="90">
        <f t="shared" si="16"/>
        <v>46813</v>
      </c>
      <c r="C143" s="91"/>
      <c r="D143" s="92">
        <f t="shared" si="10"/>
        <v>745</v>
      </c>
      <c r="E143" s="93"/>
      <c r="F143" s="92">
        <f t="shared" si="15"/>
        <v>709.51594347302955</v>
      </c>
      <c r="G143" s="93"/>
      <c r="H143" s="92">
        <f t="shared" si="12"/>
        <v>35.484056526970498</v>
      </c>
      <c r="I143" s="93"/>
      <c r="J143" s="51">
        <f t="shared" si="13"/>
        <v>46813</v>
      </c>
      <c r="K143" s="84">
        <f t="shared" si="17"/>
        <v>20905.137778539458</v>
      </c>
      <c r="L143" s="84"/>
      <c r="M143" s="52">
        <f t="shared" si="14"/>
        <v>2</v>
      </c>
      <c r="N143" s="92">
        <f t="shared" si="11"/>
        <v>0</v>
      </c>
      <c r="O143" s="93"/>
      <c r="P143" s="88">
        <v>0</v>
      </c>
      <c r="Q143" s="89"/>
    </row>
    <row r="144" spans="2:17">
      <c r="B144" s="90">
        <f t="shared" si="16"/>
        <v>46844</v>
      </c>
      <c r="C144" s="91"/>
      <c r="D144" s="92">
        <f t="shared" si="10"/>
        <v>745</v>
      </c>
      <c r="E144" s="93"/>
      <c r="F144" s="92">
        <f t="shared" si="15"/>
        <v>710.68073214689775</v>
      </c>
      <c r="G144" s="93"/>
      <c r="H144" s="92">
        <f t="shared" si="12"/>
        <v>34.319267853102275</v>
      </c>
      <c r="I144" s="93"/>
      <c r="J144" s="51">
        <f t="shared" si="13"/>
        <v>46844</v>
      </c>
      <c r="K144" s="84">
        <f t="shared" si="17"/>
        <v>20194.457046392559</v>
      </c>
      <c r="L144" s="84"/>
      <c r="M144" s="52">
        <f t="shared" si="14"/>
        <v>2</v>
      </c>
      <c r="N144" s="92">
        <f t="shared" si="11"/>
        <v>0</v>
      </c>
      <c r="O144" s="93"/>
      <c r="P144" s="88">
        <v>0</v>
      </c>
      <c r="Q144" s="89"/>
    </row>
    <row r="145" spans="2:17">
      <c r="B145" s="90">
        <f t="shared" si="16"/>
        <v>46874</v>
      </c>
      <c r="C145" s="91"/>
      <c r="D145" s="92">
        <f t="shared" si="10"/>
        <v>745</v>
      </c>
      <c r="E145" s="93"/>
      <c r="F145" s="92">
        <f t="shared" si="15"/>
        <v>711.84743301550554</v>
      </c>
      <c r="G145" s="93"/>
      <c r="H145" s="92">
        <f t="shared" si="12"/>
        <v>33.152566984494449</v>
      </c>
      <c r="I145" s="93"/>
      <c r="J145" s="51">
        <f t="shared" si="13"/>
        <v>46874</v>
      </c>
      <c r="K145" s="84">
        <f t="shared" si="17"/>
        <v>19482.609613377055</v>
      </c>
      <c r="L145" s="84"/>
      <c r="M145" s="52">
        <f t="shared" si="14"/>
        <v>2</v>
      </c>
      <c r="N145" s="92">
        <f t="shared" si="11"/>
        <v>0</v>
      </c>
      <c r="O145" s="93"/>
      <c r="P145" s="88">
        <v>0</v>
      </c>
      <c r="Q145" s="89"/>
    </row>
    <row r="146" spans="2:17">
      <c r="B146" s="90">
        <f t="shared" si="16"/>
        <v>46905</v>
      </c>
      <c r="C146" s="91"/>
      <c r="D146" s="92">
        <f t="shared" si="10"/>
        <v>745</v>
      </c>
      <c r="E146" s="93"/>
      <c r="F146" s="92">
        <f t="shared" si="15"/>
        <v>713.01604921803937</v>
      </c>
      <c r="G146" s="93"/>
      <c r="H146" s="92">
        <f t="shared" si="12"/>
        <v>31.983950781960662</v>
      </c>
      <c r="I146" s="93"/>
      <c r="J146" s="51">
        <f t="shared" si="13"/>
        <v>46905</v>
      </c>
      <c r="K146" s="84">
        <f t="shared" si="17"/>
        <v>18769.593564159015</v>
      </c>
      <c r="L146" s="84"/>
      <c r="M146" s="52">
        <f t="shared" si="14"/>
        <v>2</v>
      </c>
      <c r="N146" s="92">
        <f t="shared" si="11"/>
        <v>0</v>
      </c>
      <c r="O146" s="93"/>
      <c r="P146" s="88">
        <v>0</v>
      </c>
      <c r="Q146" s="89"/>
    </row>
    <row r="147" spans="2:17">
      <c r="B147" s="90">
        <f t="shared" si="16"/>
        <v>46935</v>
      </c>
      <c r="C147" s="91"/>
      <c r="D147" s="92">
        <f t="shared" si="10"/>
        <v>745</v>
      </c>
      <c r="E147" s="93"/>
      <c r="F147" s="92">
        <f t="shared" si="15"/>
        <v>714.18658389883899</v>
      </c>
      <c r="G147" s="93"/>
      <c r="H147" s="92">
        <f t="shared" si="12"/>
        <v>30.813416101161049</v>
      </c>
      <c r="I147" s="93"/>
      <c r="J147" s="51">
        <f t="shared" si="13"/>
        <v>46935</v>
      </c>
      <c r="K147" s="84">
        <f t="shared" si="17"/>
        <v>18055.406980260177</v>
      </c>
      <c r="L147" s="84"/>
      <c r="M147" s="52">
        <f t="shared" si="14"/>
        <v>2</v>
      </c>
      <c r="N147" s="92">
        <f t="shared" si="11"/>
        <v>0</v>
      </c>
      <c r="O147" s="93"/>
      <c r="P147" s="88">
        <v>0</v>
      </c>
      <c r="Q147" s="89"/>
    </row>
    <row r="148" spans="2:17">
      <c r="B148" s="90">
        <f t="shared" si="16"/>
        <v>46966</v>
      </c>
      <c r="C148" s="91"/>
      <c r="D148" s="92">
        <f t="shared" si="10"/>
        <v>745</v>
      </c>
      <c r="E148" s="93"/>
      <c r="F148" s="92">
        <f t="shared" si="15"/>
        <v>715.35904020740622</v>
      </c>
      <c r="G148" s="93"/>
      <c r="H148" s="92">
        <f t="shared" si="12"/>
        <v>29.64095979259379</v>
      </c>
      <c r="I148" s="93"/>
      <c r="J148" s="51">
        <f t="shared" si="13"/>
        <v>46966</v>
      </c>
      <c r="K148" s="84">
        <f t="shared" si="17"/>
        <v>17340.047940052769</v>
      </c>
      <c r="L148" s="84"/>
      <c r="M148" s="52">
        <f t="shared" si="14"/>
        <v>2</v>
      </c>
      <c r="N148" s="92">
        <f t="shared" si="11"/>
        <v>0</v>
      </c>
      <c r="O148" s="93"/>
      <c r="P148" s="88">
        <v>0</v>
      </c>
      <c r="Q148" s="89"/>
    </row>
    <row r="149" spans="2:17">
      <c r="B149" s="90">
        <f t="shared" si="16"/>
        <v>46997</v>
      </c>
      <c r="C149" s="91"/>
      <c r="D149" s="92">
        <f t="shared" ref="D149:D212" si="18">$E$8</f>
        <v>745</v>
      </c>
      <c r="E149" s="93"/>
      <c r="F149" s="92">
        <f t="shared" si="15"/>
        <v>716.53342129841337</v>
      </c>
      <c r="G149" s="93"/>
      <c r="H149" s="92">
        <f t="shared" si="12"/>
        <v>28.466578701586627</v>
      </c>
      <c r="I149" s="93"/>
      <c r="J149" s="51">
        <f t="shared" si="13"/>
        <v>46997</v>
      </c>
      <c r="K149" s="84">
        <f t="shared" si="17"/>
        <v>16623.514518754357</v>
      </c>
      <c r="L149" s="84"/>
      <c r="M149" s="52">
        <f t="shared" si="14"/>
        <v>2</v>
      </c>
      <c r="N149" s="92">
        <f t="shared" ref="N149:N212" si="19">SUM((MONTH(B149)=$T$34)*($E$16))</f>
        <v>0</v>
      </c>
      <c r="O149" s="93"/>
      <c r="P149" s="88">
        <v>0</v>
      </c>
      <c r="Q149" s="89"/>
    </row>
    <row r="150" spans="2:17">
      <c r="B150" s="90">
        <f t="shared" si="16"/>
        <v>47027</v>
      </c>
      <c r="C150" s="91"/>
      <c r="D150" s="92">
        <f t="shared" si="18"/>
        <v>745</v>
      </c>
      <c r="E150" s="93"/>
      <c r="F150" s="92">
        <f t="shared" si="15"/>
        <v>717.70973033171163</v>
      </c>
      <c r="G150" s="93"/>
      <c r="H150" s="92">
        <f t="shared" ref="H150:H213" si="20">K149*$E$12/12</f>
        <v>27.290269668288403</v>
      </c>
      <c r="I150" s="93"/>
      <c r="J150" s="51">
        <f t="shared" ref="J150:J213" si="21">B150</f>
        <v>47027</v>
      </c>
      <c r="K150" s="84">
        <f t="shared" si="17"/>
        <v>15905.804788422645</v>
      </c>
      <c r="L150" s="84"/>
      <c r="M150" s="52">
        <f t="shared" ref="M150:M213" si="22">IF(K150&gt;0,2,1)</f>
        <v>2</v>
      </c>
      <c r="N150" s="92">
        <f t="shared" si="19"/>
        <v>0</v>
      </c>
      <c r="O150" s="93"/>
      <c r="P150" s="88">
        <v>0</v>
      </c>
      <c r="Q150" s="89"/>
    </row>
    <row r="151" spans="2:17">
      <c r="B151" s="90">
        <f t="shared" si="16"/>
        <v>47058</v>
      </c>
      <c r="C151" s="91"/>
      <c r="D151" s="92">
        <f t="shared" si="18"/>
        <v>745</v>
      </c>
      <c r="E151" s="93"/>
      <c r="F151" s="92">
        <f t="shared" ref="F151:F214" si="23">D151-H151</f>
        <v>718.88797047233948</v>
      </c>
      <c r="G151" s="93"/>
      <c r="H151" s="92">
        <f t="shared" si="20"/>
        <v>26.112029527660507</v>
      </c>
      <c r="I151" s="93"/>
      <c r="J151" s="51">
        <f t="shared" si="21"/>
        <v>47058</v>
      </c>
      <c r="K151" s="84">
        <f t="shared" si="17"/>
        <v>15186.916817950307</v>
      </c>
      <c r="L151" s="84"/>
      <c r="M151" s="52">
        <f t="shared" si="22"/>
        <v>2</v>
      </c>
      <c r="N151" s="92">
        <f t="shared" si="19"/>
        <v>0</v>
      </c>
      <c r="O151" s="93"/>
      <c r="P151" s="88">
        <v>0</v>
      </c>
      <c r="Q151" s="89"/>
    </row>
    <row r="152" spans="2:17">
      <c r="B152" s="90">
        <f t="shared" si="16"/>
        <v>47088</v>
      </c>
      <c r="C152" s="91"/>
      <c r="D152" s="92">
        <f t="shared" si="18"/>
        <v>745</v>
      </c>
      <c r="E152" s="93"/>
      <c r="F152" s="92">
        <f t="shared" si="23"/>
        <v>720.06814489053158</v>
      </c>
      <c r="G152" s="93"/>
      <c r="H152" s="92">
        <f t="shared" si="20"/>
        <v>24.931855109468419</v>
      </c>
      <c r="I152" s="93"/>
      <c r="J152" s="51">
        <f t="shared" si="21"/>
        <v>47088</v>
      </c>
      <c r="K152" s="84">
        <f t="shared" si="17"/>
        <v>14466.848673059776</v>
      </c>
      <c r="L152" s="84"/>
      <c r="M152" s="52">
        <f t="shared" si="22"/>
        <v>2</v>
      </c>
      <c r="N152" s="92">
        <f t="shared" si="19"/>
        <v>0</v>
      </c>
      <c r="O152" s="93"/>
      <c r="P152" s="88">
        <v>0</v>
      </c>
      <c r="Q152" s="89"/>
    </row>
    <row r="153" spans="2:17">
      <c r="B153" s="90">
        <f t="shared" si="16"/>
        <v>47119</v>
      </c>
      <c r="C153" s="91"/>
      <c r="D153" s="92">
        <f t="shared" si="18"/>
        <v>745</v>
      </c>
      <c r="E153" s="93"/>
      <c r="F153" s="92">
        <f t="shared" si="23"/>
        <v>721.25025676172686</v>
      </c>
      <c r="G153" s="93"/>
      <c r="H153" s="92">
        <f t="shared" si="20"/>
        <v>23.74974323827313</v>
      </c>
      <c r="I153" s="93"/>
      <c r="J153" s="51">
        <f t="shared" si="21"/>
        <v>47119</v>
      </c>
      <c r="K153" s="84">
        <f t="shared" si="17"/>
        <v>13745.598416298049</v>
      </c>
      <c r="L153" s="84"/>
      <c r="M153" s="52">
        <f t="shared" si="22"/>
        <v>2</v>
      </c>
      <c r="N153" s="92">
        <f t="shared" si="19"/>
        <v>0</v>
      </c>
      <c r="O153" s="93"/>
      <c r="P153" s="88">
        <v>0</v>
      </c>
      <c r="Q153" s="89"/>
    </row>
    <row r="154" spans="2:17">
      <c r="B154" s="90">
        <f t="shared" si="16"/>
        <v>47150</v>
      </c>
      <c r="C154" s="91"/>
      <c r="D154" s="92">
        <f t="shared" si="18"/>
        <v>745</v>
      </c>
      <c r="E154" s="93"/>
      <c r="F154" s="92">
        <f t="shared" si="23"/>
        <v>722.43430926657743</v>
      </c>
      <c r="G154" s="93"/>
      <c r="H154" s="92">
        <f t="shared" si="20"/>
        <v>22.565690733422628</v>
      </c>
      <c r="I154" s="93"/>
      <c r="J154" s="51">
        <f t="shared" si="21"/>
        <v>47150</v>
      </c>
      <c r="K154" s="84">
        <f t="shared" si="17"/>
        <v>13023.164107031473</v>
      </c>
      <c r="L154" s="84"/>
      <c r="M154" s="52">
        <f t="shared" si="22"/>
        <v>2</v>
      </c>
      <c r="N154" s="92">
        <f t="shared" si="19"/>
        <v>0</v>
      </c>
      <c r="O154" s="93"/>
      <c r="P154" s="88">
        <v>0</v>
      </c>
      <c r="Q154" s="89"/>
    </row>
    <row r="155" spans="2:17">
      <c r="B155" s="90">
        <f t="shared" si="16"/>
        <v>47178</v>
      </c>
      <c r="C155" s="91"/>
      <c r="D155" s="92">
        <f t="shared" si="18"/>
        <v>745</v>
      </c>
      <c r="E155" s="93"/>
      <c r="F155" s="92">
        <f t="shared" si="23"/>
        <v>723.62030559095672</v>
      </c>
      <c r="G155" s="93"/>
      <c r="H155" s="92">
        <f t="shared" si="20"/>
        <v>21.379694409043335</v>
      </c>
      <c r="I155" s="93"/>
      <c r="J155" s="51">
        <f t="shared" si="21"/>
        <v>47178</v>
      </c>
      <c r="K155" s="84">
        <f t="shared" si="17"/>
        <v>12299.543801440515</v>
      </c>
      <c r="L155" s="84"/>
      <c r="M155" s="52">
        <f t="shared" si="22"/>
        <v>2</v>
      </c>
      <c r="N155" s="92">
        <f t="shared" si="19"/>
        <v>0</v>
      </c>
      <c r="O155" s="93"/>
      <c r="P155" s="88">
        <v>0</v>
      </c>
      <c r="Q155" s="89"/>
    </row>
    <row r="156" spans="2:17">
      <c r="B156" s="90">
        <f t="shared" si="16"/>
        <v>47209</v>
      </c>
      <c r="C156" s="91"/>
      <c r="D156" s="92">
        <f t="shared" si="18"/>
        <v>745</v>
      </c>
      <c r="E156" s="93"/>
      <c r="F156" s="92">
        <f t="shared" si="23"/>
        <v>724.80824892596854</v>
      </c>
      <c r="G156" s="93"/>
      <c r="H156" s="92">
        <f t="shared" si="20"/>
        <v>20.191751074031512</v>
      </c>
      <c r="I156" s="93"/>
      <c r="J156" s="51">
        <f t="shared" si="21"/>
        <v>47209</v>
      </c>
      <c r="K156" s="84">
        <f t="shared" si="17"/>
        <v>11574.735552514547</v>
      </c>
      <c r="L156" s="84"/>
      <c r="M156" s="52">
        <f t="shared" si="22"/>
        <v>2</v>
      </c>
      <c r="N156" s="92">
        <f t="shared" si="19"/>
        <v>0</v>
      </c>
      <c r="O156" s="93"/>
      <c r="P156" s="88">
        <v>0</v>
      </c>
      <c r="Q156" s="89"/>
    </row>
    <row r="157" spans="2:17">
      <c r="B157" s="90">
        <f t="shared" si="16"/>
        <v>47239</v>
      </c>
      <c r="C157" s="91"/>
      <c r="D157" s="92">
        <f t="shared" si="18"/>
        <v>745</v>
      </c>
      <c r="E157" s="93"/>
      <c r="F157" s="92">
        <f t="shared" si="23"/>
        <v>725.99814246795529</v>
      </c>
      <c r="G157" s="93"/>
      <c r="H157" s="92">
        <f t="shared" si="20"/>
        <v>19.001857532044713</v>
      </c>
      <c r="I157" s="93"/>
      <c r="J157" s="51">
        <f t="shared" si="21"/>
        <v>47239</v>
      </c>
      <c r="K157" s="84">
        <f t="shared" si="17"/>
        <v>10848.737410046591</v>
      </c>
      <c r="L157" s="84"/>
      <c r="M157" s="52">
        <f t="shared" si="22"/>
        <v>2</v>
      </c>
      <c r="N157" s="92">
        <f t="shared" si="19"/>
        <v>0</v>
      </c>
      <c r="O157" s="93"/>
      <c r="P157" s="88">
        <v>0</v>
      </c>
      <c r="Q157" s="89"/>
    </row>
    <row r="158" spans="2:17">
      <c r="B158" s="90">
        <f t="shared" si="16"/>
        <v>47270</v>
      </c>
      <c r="C158" s="91"/>
      <c r="D158" s="92">
        <f t="shared" si="18"/>
        <v>745</v>
      </c>
      <c r="E158" s="93"/>
      <c r="F158" s="92">
        <f t="shared" si="23"/>
        <v>727.1899894185068</v>
      </c>
      <c r="G158" s="93"/>
      <c r="H158" s="92">
        <f t="shared" si="20"/>
        <v>17.810010581493152</v>
      </c>
      <c r="I158" s="93"/>
      <c r="J158" s="51">
        <f t="shared" si="21"/>
        <v>47270</v>
      </c>
      <c r="K158" s="84">
        <f t="shared" si="17"/>
        <v>10121.547420628085</v>
      </c>
      <c r="L158" s="84"/>
      <c r="M158" s="52">
        <f t="shared" si="22"/>
        <v>2</v>
      </c>
      <c r="N158" s="92">
        <f t="shared" si="19"/>
        <v>0</v>
      </c>
      <c r="O158" s="93"/>
      <c r="P158" s="88">
        <v>0</v>
      </c>
      <c r="Q158" s="89"/>
    </row>
    <row r="159" spans="2:17">
      <c r="B159" s="90">
        <f t="shared" si="16"/>
        <v>47300</v>
      </c>
      <c r="C159" s="91"/>
      <c r="D159" s="92">
        <f t="shared" si="18"/>
        <v>745</v>
      </c>
      <c r="E159" s="93"/>
      <c r="F159" s="92">
        <f t="shared" si="23"/>
        <v>728.38379298446887</v>
      </c>
      <c r="G159" s="93"/>
      <c r="H159" s="92">
        <f t="shared" si="20"/>
        <v>16.616207015531106</v>
      </c>
      <c r="I159" s="93"/>
      <c r="J159" s="51">
        <f t="shared" si="21"/>
        <v>47300</v>
      </c>
      <c r="K159" s="84">
        <f t="shared" si="17"/>
        <v>9393.1636276436166</v>
      </c>
      <c r="L159" s="84"/>
      <c r="M159" s="52">
        <f t="shared" si="22"/>
        <v>2</v>
      </c>
      <c r="N159" s="92">
        <f t="shared" si="19"/>
        <v>0</v>
      </c>
      <c r="O159" s="93"/>
      <c r="P159" s="88">
        <v>0</v>
      </c>
      <c r="Q159" s="89"/>
    </row>
    <row r="160" spans="2:17">
      <c r="B160" s="90">
        <f t="shared" si="16"/>
        <v>47331</v>
      </c>
      <c r="C160" s="91"/>
      <c r="D160" s="92">
        <f t="shared" si="18"/>
        <v>745</v>
      </c>
      <c r="E160" s="93"/>
      <c r="F160" s="92">
        <f t="shared" si="23"/>
        <v>729.57955637795169</v>
      </c>
      <c r="G160" s="93"/>
      <c r="H160" s="92">
        <f t="shared" si="20"/>
        <v>15.420443622048269</v>
      </c>
      <c r="I160" s="93"/>
      <c r="J160" s="51">
        <f t="shared" si="21"/>
        <v>47331</v>
      </c>
      <c r="K160" s="84">
        <f t="shared" si="17"/>
        <v>8663.5840712656645</v>
      </c>
      <c r="L160" s="84"/>
      <c r="M160" s="52">
        <f t="shared" si="22"/>
        <v>2</v>
      </c>
      <c r="N160" s="92">
        <f t="shared" si="19"/>
        <v>0</v>
      </c>
      <c r="O160" s="93"/>
      <c r="P160" s="88">
        <v>0</v>
      </c>
      <c r="Q160" s="89"/>
    </row>
    <row r="161" spans="2:17">
      <c r="B161" s="90">
        <f t="shared" si="16"/>
        <v>47362</v>
      </c>
      <c r="C161" s="91"/>
      <c r="D161" s="92">
        <f t="shared" si="18"/>
        <v>745</v>
      </c>
      <c r="E161" s="93"/>
      <c r="F161" s="92">
        <f t="shared" si="23"/>
        <v>730.77728281633881</v>
      </c>
      <c r="G161" s="93"/>
      <c r="H161" s="92">
        <f t="shared" si="20"/>
        <v>14.222717183661132</v>
      </c>
      <c r="I161" s="93"/>
      <c r="J161" s="51">
        <f t="shared" si="21"/>
        <v>47362</v>
      </c>
      <c r="K161" s="84">
        <f t="shared" si="17"/>
        <v>7932.8067884493257</v>
      </c>
      <c r="L161" s="84"/>
      <c r="M161" s="52">
        <f t="shared" si="22"/>
        <v>2</v>
      </c>
      <c r="N161" s="92">
        <f t="shared" si="19"/>
        <v>0</v>
      </c>
      <c r="O161" s="93"/>
      <c r="P161" s="88">
        <v>0</v>
      </c>
      <c r="Q161" s="89"/>
    </row>
    <row r="162" spans="2:17">
      <c r="B162" s="90">
        <f t="shared" si="16"/>
        <v>47392</v>
      </c>
      <c r="C162" s="91"/>
      <c r="D162" s="92">
        <f t="shared" si="18"/>
        <v>745</v>
      </c>
      <c r="E162" s="93"/>
      <c r="F162" s="92">
        <f t="shared" si="23"/>
        <v>731.97697552229567</v>
      </c>
      <c r="G162" s="93"/>
      <c r="H162" s="92">
        <f t="shared" si="20"/>
        <v>13.023024477704309</v>
      </c>
      <c r="I162" s="93"/>
      <c r="J162" s="51">
        <f t="shared" si="21"/>
        <v>47392</v>
      </c>
      <c r="K162" s="84">
        <f t="shared" si="17"/>
        <v>7200.8298129270297</v>
      </c>
      <c r="L162" s="84"/>
      <c r="M162" s="52">
        <f t="shared" si="22"/>
        <v>2</v>
      </c>
      <c r="N162" s="92">
        <f t="shared" si="19"/>
        <v>0</v>
      </c>
      <c r="O162" s="93"/>
      <c r="P162" s="88">
        <v>0</v>
      </c>
      <c r="Q162" s="89"/>
    </row>
    <row r="163" spans="2:17">
      <c r="B163" s="90">
        <f t="shared" si="16"/>
        <v>47423</v>
      </c>
      <c r="C163" s="91"/>
      <c r="D163" s="92">
        <f t="shared" si="18"/>
        <v>745</v>
      </c>
      <c r="E163" s="93"/>
      <c r="F163" s="92">
        <f t="shared" si="23"/>
        <v>733.17863772377814</v>
      </c>
      <c r="G163" s="93"/>
      <c r="H163" s="92">
        <f t="shared" si="20"/>
        <v>11.821362276221874</v>
      </c>
      <c r="I163" s="93"/>
      <c r="J163" s="51">
        <f t="shared" si="21"/>
        <v>47423</v>
      </c>
      <c r="K163" s="84">
        <f t="shared" si="17"/>
        <v>6467.6511752032511</v>
      </c>
      <c r="L163" s="84"/>
      <c r="M163" s="52">
        <f t="shared" si="22"/>
        <v>2</v>
      </c>
      <c r="N163" s="92">
        <f t="shared" si="19"/>
        <v>0</v>
      </c>
      <c r="O163" s="93"/>
      <c r="P163" s="88">
        <v>0</v>
      </c>
      <c r="Q163" s="89"/>
    </row>
    <row r="164" spans="2:17">
      <c r="B164" s="90">
        <f t="shared" si="16"/>
        <v>47453</v>
      </c>
      <c r="C164" s="91"/>
      <c r="D164" s="92">
        <f t="shared" si="18"/>
        <v>745</v>
      </c>
      <c r="E164" s="93"/>
      <c r="F164" s="92">
        <f t="shared" si="23"/>
        <v>734.38227265404134</v>
      </c>
      <c r="G164" s="93"/>
      <c r="H164" s="92">
        <f t="shared" si="20"/>
        <v>10.61772734595867</v>
      </c>
      <c r="I164" s="93"/>
      <c r="J164" s="51">
        <f t="shared" si="21"/>
        <v>47453</v>
      </c>
      <c r="K164" s="84">
        <f t="shared" si="17"/>
        <v>5733.26890254921</v>
      </c>
      <c r="L164" s="84"/>
      <c r="M164" s="52">
        <f t="shared" si="22"/>
        <v>2</v>
      </c>
      <c r="N164" s="92">
        <f t="shared" si="19"/>
        <v>0</v>
      </c>
      <c r="O164" s="93"/>
      <c r="P164" s="88">
        <v>0</v>
      </c>
      <c r="Q164" s="89"/>
    </row>
    <row r="165" spans="2:17">
      <c r="B165" s="90">
        <f t="shared" si="16"/>
        <v>47484</v>
      </c>
      <c r="C165" s="91"/>
      <c r="D165" s="92">
        <f t="shared" si="18"/>
        <v>745</v>
      </c>
      <c r="E165" s="93"/>
      <c r="F165" s="92">
        <f t="shared" si="23"/>
        <v>735.58788355164836</v>
      </c>
      <c r="G165" s="93"/>
      <c r="H165" s="92">
        <f t="shared" si="20"/>
        <v>9.41211644835162</v>
      </c>
      <c r="I165" s="93"/>
      <c r="J165" s="51">
        <f t="shared" si="21"/>
        <v>47484</v>
      </c>
      <c r="K165" s="84">
        <f t="shared" si="17"/>
        <v>4997.6810189975613</v>
      </c>
      <c r="L165" s="84"/>
      <c r="M165" s="52">
        <f t="shared" si="22"/>
        <v>2</v>
      </c>
      <c r="N165" s="92">
        <f t="shared" si="19"/>
        <v>0</v>
      </c>
      <c r="O165" s="93"/>
      <c r="P165" s="88">
        <v>0</v>
      </c>
      <c r="Q165" s="89"/>
    </row>
    <row r="166" spans="2:17">
      <c r="B166" s="90">
        <f t="shared" si="16"/>
        <v>47515</v>
      </c>
      <c r="C166" s="91"/>
      <c r="D166" s="92">
        <f t="shared" si="18"/>
        <v>745</v>
      </c>
      <c r="E166" s="93"/>
      <c r="F166" s="92">
        <f t="shared" si="23"/>
        <v>736.79547366047905</v>
      </c>
      <c r="G166" s="93"/>
      <c r="H166" s="92">
        <f t="shared" si="20"/>
        <v>8.2045263395209957</v>
      </c>
      <c r="I166" s="93"/>
      <c r="J166" s="51">
        <f t="shared" si="21"/>
        <v>47515</v>
      </c>
      <c r="K166" s="84">
        <f t="shared" si="17"/>
        <v>4260.8855453370825</v>
      </c>
      <c r="L166" s="84"/>
      <c r="M166" s="52">
        <f t="shared" si="22"/>
        <v>2</v>
      </c>
      <c r="N166" s="92">
        <f t="shared" si="19"/>
        <v>0</v>
      </c>
      <c r="O166" s="93"/>
      <c r="P166" s="88">
        <v>0</v>
      </c>
      <c r="Q166" s="89"/>
    </row>
    <row r="167" spans="2:17">
      <c r="B167" s="90">
        <f t="shared" si="16"/>
        <v>47543</v>
      </c>
      <c r="C167" s="91"/>
      <c r="D167" s="92">
        <f t="shared" si="18"/>
        <v>745</v>
      </c>
      <c r="E167" s="93"/>
      <c r="F167" s="92">
        <f t="shared" si="23"/>
        <v>738.00504622973824</v>
      </c>
      <c r="G167" s="93"/>
      <c r="H167" s="92">
        <f t="shared" si="20"/>
        <v>6.9949537702617102</v>
      </c>
      <c r="I167" s="93"/>
      <c r="J167" s="51">
        <f t="shared" si="21"/>
        <v>47543</v>
      </c>
      <c r="K167" s="84">
        <f t="shared" si="17"/>
        <v>3522.8804991073443</v>
      </c>
      <c r="L167" s="84"/>
      <c r="M167" s="52">
        <f t="shared" si="22"/>
        <v>2</v>
      </c>
      <c r="N167" s="92">
        <f t="shared" si="19"/>
        <v>0</v>
      </c>
      <c r="O167" s="93"/>
      <c r="P167" s="88">
        <v>0</v>
      </c>
      <c r="Q167" s="89"/>
    </row>
    <row r="168" spans="2:17">
      <c r="B168" s="90">
        <f t="shared" si="16"/>
        <v>47574</v>
      </c>
      <c r="C168" s="91"/>
      <c r="D168" s="92">
        <f t="shared" si="18"/>
        <v>745</v>
      </c>
      <c r="E168" s="93"/>
      <c r="F168" s="92">
        <f t="shared" si="23"/>
        <v>739.21660451396542</v>
      </c>
      <c r="G168" s="93"/>
      <c r="H168" s="92">
        <f t="shared" si="20"/>
        <v>5.7833954860345571</v>
      </c>
      <c r="I168" s="93"/>
      <c r="J168" s="51">
        <f t="shared" si="21"/>
        <v>47574</v>
      </c>
      <c r="K168" s="84">
        <f t="shared" si="17"/>
        <v>2783.6638945933792</v>
      </c>
      <c r="L168" s="84"/>
      <c r="M168" s="52">
        <f t="shared" si="22"/>
        <v>2</v>
      </c>
      <c r="N168" s="92">
        <f t="shared" si="19"/>
        <v>0</v>
      </c>
      <c r="O168" s="93"/>
      <c r="P168" s="88">
        <v>0</v>
      </c>
      <c r="Q168" s="89"/>
    </row>
    <row r="169" spans="2:17">
      <c r="B169" s="90">
        <f t="shared" si="16"/>
        <v>47604</v>
      </c>
      <c r="C169" s="91"/>
      <c r="D169" s="92">
        <f t="shared" si="18"/>
        <v>745</v>
      </c>
      <c r="E169" s="93"/>
      <c r="F169" s="92">
        <f t="shared" si="23"/>
        <v>740.43015177304255</v>
      </c>
      <c r="G169" s="93"/>
      <c r="H169" s="92">
        <f t="shared" si="20"/>
        <v>4.5698482269574638</v>
      </c>
      <c r="I169" s="93"/>
      <c r="J169" s="51">
        <f t="shared" si="21"/>
        <v>47604</v>
      </c>
      <c r="K169" s="84">
        <f t="shared" si="17"/>
        <v>2043.2337428203366</v>
      </c>
      <c r="L169" s="84"/>
      <c r="M169" s="52">
        <f t="shared" si="22"/>
        <v>2</v>
      </c>
      <c r="N169" s="92">
        <f t="shared" si="19"/>
        <v>0</v>
      </c>
      <c r="O169" s="93"/>
      <c r="P169" s="88">
        <v>0</v>
      </c>
      <c r="Q169" s="89"/>
    </row>
    <row r="170" spans="2:17">
      <c r="B170" s="90">
        <f t="shared" si="16"/>
        <v>47635</v>
      </c>
      <c r="C170" s="91"/>
      <c r="D170" s="92">
        <f t="shared" si="18"/>
        <v>745</v>
      </c>
      <c r="E170" s="93"/>
      <c r="F170" s="92">
        <f t="shared" si="23"/>
        <v>741.64569127220329</v>
      </c>
      <c r="G170" s="93"/>
      <c r="H170" s="92">
        <f t="shared" si="20"/>
        <v>3.354308727796719</v>
      </c>
      <c r="I170" s="93"/>
      <c r="J170" s="51">
        <f t="shared" si="21"/>
        <v>47635</v>
      </c>
      <c r="K170" s="84">
        <f t="shared" si="17"/>
        <v>1301.5880515481333</v>
      </c>
      <c r="L170" s="84"/>
      <c r="M170" s="52">
        <f t="shared" si="22"/>
        <v>2</v>
      </c>
      <c r="N170" s="92">
        <f t="shared" si="19"/>
        <v>0</v>
      </c>
      <c r="O170" s="93"/>
      <c r="P170" s="88">
        <v>0</v>
      </c>
      <c r="Q170" s="89"/>
    </row>
    <row r="171" spans="2:17">
      <c r="B171" s="90">
        <f t="shared" si="16"/>
        <v>47665</v>
      </c>
      <c r="C171" s="91"/>
      <c r="D171" s="92">
        <f t="shared" si="18"/>
        <v>745</v>
      </c>
      <c r="E171" s="93"/>
      <c r="F171" s="92">
        <f t="shared" si="23"/>
        <v>742.86322628204186</v>
      </c>
      <c r="G171" s="93"/>
      <c r="H171" s="92">
        <f t="shared" si="20"/>
        <v>2.1367737179581856</v>
      </c>
      <c r="I171" s="93"/>
      <c r="J171" s="51">
        <f t="shared" si="21"/>
        <v>47665</v>
      </c>
      <c r="K171" s="84">
        <f t="shared" si="17"/>
        <v>558.72482526609144</v>
      </c>
      <c r="L171" s="84"/>
      <c r="M171" s="52">
        <f t="shared" si="22"/>
        <v>2</v>
      </c>
      <c r="N171" s="92">
        <f t="shared" si="19"/>
        <v>0</v>
      </c>
      <c r="O171" s="93"/>
      <c r="P171" s="88">
        <v>0</v>
      </c>
      <c r="Q171" s="89"/>
    </row>
    <row r="172" spans="2:17">
      <c r="B172" s="90">
        <f t="shared" si="16"/>
        <v>47696</v>
      </c>
      <c r="C172" s="91"/>
      <c r="D172" s="92">
        <f t="shared" si="18"/>
        <v>745</v>
      </c>
      <c r="E172" s="93"/>
      <c r="F172" s="92">
        <f t="shared" si="23"/>
        <v>744.08276007852146</v>
      </c>
      <c r="G172" s="93"/>
      <c r="H172" s="92">
        <f t="shared" si="20"/>
        <v>0.91723992147850009</v>
      </c>
      <c r="I172" s="93"/>
      <c r="J172" s="51">
        <f t="shared" si="21"/>
        <v>47696</v>
      </c>
      <c r="K172" s="84">
        <f t="shared" si="17"/>
        <v>-185.35793481243002</v>
      </c>
      <c r="L172" s="84"/>
      <c r="M172" s="52">
        <f t="shared" si="22"/>
        <v>1</v>
      </c>
      <c r="N172" s="92">
        <f t="shared" si="19"/>
        <v>0</v>
      </c>
      <c r="O172" s="93"/>
      <c r="P172" s="88">
        <v>0</v>
      </c>
      <c r="Q172" s="89"/>
    </row>
    <row r="173" spans="2:17">
      <c r="B173" s="90">
        <f t="shared" si="16"/>
        <v>47727</v>
      </c>
      <c r="C173" s="91"/>
      <c r="D173" s="92">
        <f t="shared" si="18"/>
        <v>745</v>
      </c>
      <c r="E173" s="93"/>
      <c r="F173" s="92">
        <f t="shared" si="23"/>
        <v>745.30429594298369</v>
      </c>
      <c r="G173" s="93"/>
      <c r="H173" s="92">
        <f t="shared" si="20"/>
        <v>-0.30429594298373924</v>
      </c>
      <c r="I173" s="93"/>
      <c r="J173" s="51">
        <f t="shared" si="21"/>
        <v>47727</v>
      </c>
      <c r="K173" s="84">
        <f t="shared" si="17"/>
        <v>-930.6622307554137</v>
      </c>
      <c r="L173" s="84"/>
      <c r="M173" s="52">
        <f t="shared" si="22"/>
        <v>1</v>
      </c>
      <c r="N173" s="92">
        <f t="shared" si="19"/>
        <v>0</v>
      </c>
      <c r="O173" s="93"/>
      <c r="P173" s="88">
        <v>0</v>
      </c>
      <c r="Q173" s="89"/>
    </row>
    <row r="174" spans="2:17">
      <c r="B174" s="90">
        <f t="shared" si="16"/>
        <v>47757</v>
      </c>
      <c r="C174" s="91"/>
      <c r="D174" s="92">
        <f t="shared" si="18"/>
        <v>745</v>
      </c>
      <c r="E174" s="93"/>
      <c r="F174" s="92">
        <f t="shared" si="23"/>
        <v>746.52783716215686</v>
      </c>
      <c r="G174" s="93"/>
      <c r="H174" s="92">
        <f t="shared" si="20"/>
        <v>-1.5278371621568041</v>
      </c>
      <c r="I174" s="93"/>
      <c r="J174" s="51">
        <f t="shared" si="21"/>
        <v>47757</v>
      </c>
      <c r="K174" s="84">
        <f t="shared" si="17"/>
        <v>-1677.1900679175706</v>
      </c>
      <c r="L174" s="84"/>
      <c r="M174" s="52">
        <f t="shared" si="22"/>
        <v>1</v>
      </c>
      <c r="N174" s="92">
        <f t="shared" si="19"/>
        <v>0</v>
      </c>
      <c r="O174" s="93"/>
      <c r="P174" s="88">
        <v>0</v>
      </c>
      <c r="Q174" s="89"/>
    </row>
    <row r="175" spans="2:17">
      <c r="B175" s="90">
        <f t="shared" si="16"/>
        <v>47788</v>
      </c>
      <c r="C175" s="91"/>
      <c r="D175" s="92">
        <f t="shared" si="18"/>
        <v>745</v>
      </c>
      <c r="E175" s="93"/>
      <c r="F175" s="92">
        <f t="shared" si="23"/>
        <v>747.75338702816464</v>
      </c>
      <c r="G175" s="93"/>
      <c r="H175" s="92">
        <f t="shared" si="20"/>
        <v>-2.7533870281646782</v>
      </c>
      <c r="I175" s="93"/>
      <c r="J175" s="51">
        <f t="shared" si="21"/>
        <v>47788</v>
      </c>
      <c r="K175" s="84">
        <f t="shared" si="17"/>
        <v>-2424.9434549457351</v>
      </c>
      <c r="L175" s="84"/>
      <c r="M175" s="52">
        <f t="shared" si="22"/>
        <v>1</v>
      </c>
      <c r="N175" s="92">
        <f t="shared" si="19"/>
        <v>0</v>
      </c>
      <c r="O175" s="93"/>
      <c r="P175" s="88">
        <v>0</v>
      </c>
      <c r="Q175" s="89"/>
    </row>
    <row r="176" spans="2:17">
      <c r="B176" s="90">
        <f t="shared" si="16"/>
        <v>47818</v>
      </c>
      <c r="C176" s="91"/>
      <c r="D176" s="92">
        <f t="shared" si="18"/>
        <v>745</v>
      </c>
      <c r="E176" s="93"/>
      <c r="F176" s="92">
        <f t="shared" si="23"/>
        <v>748.98094883853594</v>
      </c>
      <c r="G176" s="93"/>
      <c r="H176" s="92">
        <f t="shared" si="20"/>
        <v>-3.9809488385359146</v>
      </c>
      <c r="I176" s="93"/>
      <c r="J176" s="51">
        <f t="shared" si="21"/>
        <v>47818</v>
      </c>
      <c r="K176" s="84">
        <f t="shared" si="17"/>
        <v>-3173.9244037842709</v>
      </c>
      <c r="L176" s="84"/>
      <c r="M176" s="52">
        <f t="shared" si="22"/>
        <v>1</v>
      </c>
      <c r="N176" s="92">
        <f t="shared" si="19"/>
        <v>0</v>
      </c>
      <c r="O176" s="93"/>
      <c r="P176" s="88">
        <v>0</v>
      </c>
      <c r="Q176" s="89"/>
    </row>
    <row r="177" spans="2:17">
      <c r="B177" s="90">
        <f t="shared" si="16"/>
        <v>47849</v>
      </c>
      <c r="C177" s="91"/>
      <c r="D177" s="92">
        <f t="shared" si="18"/>
        <v>745</v>
      </c>
      <c r="E177" s="93"/>
      <c r="F177" s="92">
        <f t="shared" si="23"/>
        <v>750.21052589621252</v>
      </c>
      <c r="G177" s="93"/>
      <c r="H177" s="92">
        <f t="shared" si="20"/>
        <v>-5.2105258962125109</v>
      </c>
      <c r="I177" s="93"/>
      <c r="J177" s="51">
        <f t="shared" si="21"/>
        <v>47849</v>
      </c>
      <c r="K177" s="84">
        <f t="shared" si="17"/>
        <v>-3924.1349296804833</v>
      </c>
      <c r="L177" s="84"/>
      <c r="M177" s="52">
        <f t="shared" si="22"/>
        <v>1</v>
      </c>
      <c r="N177" s="92">
        <f t="shared" si="19"/>
        <v>0</v>
      </c>
      <c r="O177" s="93"/>
      <c r="P177" s="88">
        <v>0</v>
      </c>
      <c r="Q177" s="89"/>
    </row>
    <row r="178" spans="2:17">
      <c r="B178" s="90">
        <f t="shared" si="16"/>
        <v>47880</v>
      </c>
      <c r="C178" s="91"/>
      <c r="D178" s="92">
        <f t="shared" si="18"/>
        <v>745</v>
      </c>
      <c r="E178" s="93"/>
      <c r="F178" s="92">
        <f t="shared" si="23"/>
        <v>751.44212150955877</v>
      </c>
      <c r="G178" s="93"/>
      <c r="H178" s="92">
        <f t="shared" si="20"/>
        <v>-6.4421215095587927</v>
      </c>
      <c r="I178" s="93"/>
      <c r="J178" s="51">
        <f t="shared" si="21"/>
        <v>47880</v>
      </c>
      <c r="K178" s="84">
        <f t="shared" si="17"/>
        <v>-4675.5770511900419</v>
      </c>
      <c r="L178" s="84"/>
      <c r="M178" s="52">
        <f t="shared" si="22"/>
        <v>1</v>
      </c>
      <c r="N178" s="92">
        <f t="shared" si="19"/>
        <v>0</v>
      </c>
      <c r="O178" s="93"/>
      <c r="P178" s="88">
        <v>0</v>
      </c>
      <c r="Q178" s="89"/>
    </row>
    <row r="179" spans="2:17">
      <c r="B179" s="90">
        <f t="shared" si="16"/>
        <v>47908</v>
      </c>
      <c r="C179" s="91"/>
      <c r="D179" s="92">
        <f t="shared" si="18"/>
        <v>745</v>
      </c>
      <c r="E179" s="93"/>
      <c r="F179" s="92">
        <f t="shared" si="23"/>
        <v>752.67573899237027</v>
      </c>
      <c r="G179" s="93"/>
      <c r="H179" s="92">
        <f t="shared" si="20"/>
        <v>-7.6757389923703174</v>
      </c>
      <c r="I179" s="93"/>
      <c r="J179" s="51">
        <f t="shared" si="21"/>
        <v>47908</v>
      </c>
      <c r="K179" s="84">
        <f t="shared" si="17"/>
        <v>-5428.2527901824124</v>
      </c>
      <c r="L179" s="84"/>
      <c r="M179" s="52">
        <f t="shared" si="22"/>
        <v>1</v>
      </c>
      <c r="N179" s="92">
        <f t="shared" si="19"/>
        <v>0</v>
      </c>
      <c r="O179" s="93"/>
      <c r="P179" s="88">
        <v>0</v>
      </c>
      <c r="Q179" s="89"/>
    </row>
    <row r="180" spans="2:17">
      <c r="B180" s="90">
        <f t="shared" si="16"/>
        <v>47939</v>
      </c>
      <c r="C180" s="91"/>
      <c r="D180" s="92">
        <f t="shared" si="18"/>
        <v>745</v>
      </c>
      <c r="E180" s="93"/>
      <c r="F180" s="92">
        <f t="shared" si="23"/>
        <v>753.91138166388282</v>
      </c>
      <c r="G180" s="93"/>
      <c r="H180" s="92">
        <f t="shared" si="20"/>
        <v>-8.9113816638827927</v>
      </c>
      <c r="I180" s="93"/>
      <c r="J180" s="51">
        <f t="shared" si="21"/>
        <v>47939</v>
      </c>
      <c r="K180" s="84">
        <f t="shared" si="17"/>
        <v>-6182.1641718462952</v>
      </c>
      <c r="L180" s="84"/>
      <c r="M180" s="52">
        <f t="shared" si="22"/>
        <v>1</v>
      </c>
      <c r="N180" s="92">
        <f t="shared" si="19"/>
        <v>0</v>
      </c>
      <c r="O180" s="93"/>
      <c r="P180" s="88">
        <v>0</v>
      </c>
      <c r="Q180" s="89"/>
    </row>
    <row r="181" spans="2:17">
      <c r="B181" s="90">
        <f t="shared" si="16"/>
        <v>47969</v>
      </c>
      <c r="C181" s="91"/>
      <c r="D181" s="92">
        <f t="shared" si="18"/>
        <v>745</v>
      </c>
      <c r="E181" s="93"/>
      <c r="F181" s="92">
        <f t="shared" si="23"/>
        <v>755.14905284878103</v>
      </c>
      <c r="G181" s="93"/>
      <c r="H181" s="92">
        <f t="shared" si="20"/>
        <v>-10.149052848781</v>
      </c>
      <c r="I181" s="93"/>
      <c r="J181" s="51">
        <f t="shared" si="21"/>
        <v>47969</v>
      </c>
      <c r="K181" s="84">
        <f t="shared" si="17"/>
        <v>-6937.3132246950763</v>
      </c>
      <c r="L181" s="84"/>
      <c r="M181" s="52">
        <f t="shared" si="22"/>
        <v>1</v>
      </c>
      <c r="N181" s="92">
        <f t="shared" si="19"/>
        <v>0</v>
      </c>
      <c r="O181" s="93"/>
      <c r="P181" s="88">
        <v>0</v>
      </c>
      <c r="Q181" s="89"/>
    </row>
    <row r="182" spans="2:17">
      <c r="B182" s="90">
        <f t="shared" si="16"/>
        <v>48000</v>
      </c>
      <c r="C182" s="91"/>
      <c r="D182" s="92">
        <f t="shared" si="18"/>
        <v>745</v>
      </c>
      <c r="E182" s="93"/>
      <c r="F182" s="92">
        <f t="shared" si="23"/>
        <v>756.3887558772077</v>
      </c>
      <c r="G182" s="93"/>
      <c r="H182" s="92">
        <f t="shared" si="20"/>
        <v>-11.38875587720775</v>
      </c>
      <c r="I182" s="93"/>
      <c r="J182" s="51">
        <f t="shared" si="21"/>
        <v>48000</v>
      </c>
      <c r="K182" s="84">
        <f t="shared" si="17"/>
        <v>-7693.7019805722839</v>
      </c>
      <c r="L182" s="84"/>
      <c r="M182" s="52">
        <f t="shared" si="22"/>
        <v>1</v>
      </c>
      <c r="N182" s="92">
        <f t="shared" si="19"/>
        <v>0</v>
      </c>
      <c r="O182" s="93"/>
      <c r="P182" s="88">
        <v>0</v>
      </c>
      <c r="Q182" s="89"/>
    </row>
    <row r="183" spans="2:17">
      <c r="B183" s="90">
        <f t="shared" si="16"/>
        <v>48030</v>
      </c>
      <c r="C183" s="91"/>
      <c r="D183" s="92">
        <f t="shared" si="18"/>
        <v>745</v>
      </c>
      <c r="E183" s="93"/>
      <c r="F183" s="92">
        <f t="shared" si="23"/>
        <v>757.63049408477286</v>
      </c>
      <c r="G183" s="93"/>
      <c r="H183" s="92">
        <f t="shared" si="20"/>
        <v>-12.630494084772833</v>
      </c>
      <c r="I183" s="93"/>
      <c r="J183" s="51">
        <f t="shared" si="21"/>
        <v>48030</v>
      </c>
      <c r="K183" s="84">
        <f t="shared" si="17"/>
        <v>-8451.3324746570561</v>
      </c>
      <c r="L183" s="84"/>
      <c r="M183" s="52">
        <f t="shared" si="22"/>
        <v>1</v>
      </c>
      <c r="N183" s="92">
        <f t="shared" si="19"/>
        <v>0</v>
      </c>
      <c r="O183" s="93"/>
      <c r="P183" s="88">
        <v>0</v>
      </c>
      <c r="Q183" s="89"/>
    </row>
    <row r="184" spans="2:17">
      <c r="B184" s="90">
        <f t="shared" si="16"/>
        <v>48061</v>
      </c>
      <c r="C184" s="91"/>
      <c r="D184" s="92">
        <f t="shared" si="18"/>
        <v>745</v>
      </c>
      <c r="E184" s="93"/>
      <c r="F184" s="92">
        <f t="shared" si="23"/>
        <v>758.87427081256203</v>
      </c>
      <c r="G184" s="93"/>
      <c r="H184" s="92">
        <f t="shared" si="20"/>
        <v>-13.874270812562001</v>
      </c>
      <c r="I184" s="93"/>
      <c r="J184" s="51">
        <f t="shared" si="21"/>
        <v>48061</v>
      </c>
      <c r="K184" s="84">
        <f t="shared" si="17"/>
        <v>-9210.2067454696189</v>
      </c>
      <c r="L184" s="84"/>
      <c r="M184" s="52">
        <f t="shared" si="22"/>
        <v>1</v>
      </c>
      <c r="N184" s="92">
        <f t="shared" si="19"/>
        <v>0</v>
      </c>
      <c r="O184" s="93"/>
      <c r="P184" s="88">
        <v>0</v>
      </c>
      <c r="Q184" s="89"/>
    </row>
    <row r="185" spans="2:17">
      <c r="B185" s="90">
        <f t="shared" ref="B185:B248" si="24">DATE(YEAR(B184),MONTH(B184)+1,1)</f>
        <v>48092</v>
      </c>
      <c r="C185" s="91"/>
      <c r="D185" s="92">
        <f t="shared" si="18"/>
        <v>745</v>
      </c>
      <c r="E185" s="93"/>
      <c r="F185" s="92">
        <f t="shared" si="23"/>
        <v>760.120089407146</v>
      </c>
      <c r="G185" s="93"/>
      <c r="H185" s="92">
        <f t="shared" si="20"/>
        <v>-15.120089407145956</v>
      </c>
      <c r="I185" s="93"/>
      <c r="J185" s="51">
        <f t="shared" si="21"/>
        <v>48092</v>
      </c>
      <c r="K185" s="84">
        <f t="shared" ref="K185:K248" si="25">K184-F185-N185-P185</f>
        <v>-9970.3268348767651</v>
      </c>
      <c r="L185" s="84"/>
      <c r="M185" s="52">
        <f t="shared" si="22"/>
        <v>1</v>
      </c>
      <c r="N185" s="92">
        <f t="shared" si="19"/>
        <v>0</v>
      </c>
      <c r="O185" s="93"/>
      <c r="P185" s="88">
        <v>0</v>
      </c>
      <c r="Q185" s="89"/>
    </row>
    <row r="186" spans="2:17">
      <c r="B186" s="90">
        <f t="shared" si="24"/>
        <v>48122</v>
      </c>
      <c r="C186" s="91"/>
      <c r="D186" s="92">
        <f t="shared" si="18"/>
        <v>745</v>
      </c>
      <c r="E186" s="93"/>
      <c r="F186" s="92">
        <f t="shared" si="23"/>
        <v>761.36795322058936</v>
      </c>
      <c r="G186" s="93"/>
      <c r="H186" s="92">
        <f t="shared" si="20"/>
        <v>-16.367953220589353</v>
      </c>
      <c r="I186" s="93"/>
      <c r="J186" s="51">
        <f t="shared" si="21"/>
        <v>48122</v>
      </c>
      <c r="K186" s="84">
        <f t="shared" si="25"/>
        <v>-10731.694788097355</v>
      </c>
      <c r="L186" s="84"/>
      <c r="M186" s="52">
        <f t="shared" si="22"/>
        <v>1</v>
      </c>
      <c r="N186" s="92">
        <f t="shared" si="19"/>
        <v>0</v>
      </c>
      <c r="O186" s="93"/>
      <c r="P186" s="88">
        <v>0</v>
      </c>
      <c r="Q186" s="89"/>
    </row>
    <row r="187" spans="2:17">
      <c r="B187" s="90">
        <f t="shared" si="24"/>
        <v>48153</v>
      </c>
      <c r="C187" s="91"/>
      <c r="D187" s="92">
        <f t="shared" si="18"/>
        <v>745</v>
      </c>
      <c r="E187" s="93"/>
      <c r="F187" s="92">
        <f t="shared" si="23"/>
        <v>762.61786561045983</v>
      </c>
      <c r="G187" s="93"/>
      <c r="H187" s="92">
        <f t="shared" si="20"/>
        <v>-17.617865610459823</v>
      </c>
      <c r="I187" s="93"/>
      <c r="J187" s="51">
        <f t="shared" si="21"/>
        <v>48153</v>
      </c>
      <c r="K187" s="84">
        <f t="shared" si="25"/>
        <v>-11494.312653707815</v>
      </c>
      <c r="L187" s="84"/>
      <c r="M187" s="52">
        <f t="shared" si="22"/>
        <v>1</v>
      </c>
      <c r="N187" s="92">
        <f t="shared" si="19"/>
        <v>0</v>
      </c>
      <c r="O187" s="93"/>
      <c r="P187" s="88">
        <v>0</v>
      </c>
      <c r="Q187" s="89"/>
    </row>
    <row r="188" spans="2:17">
      <c r="B188" s="90">
        <f t="shared" si="24"/>
        <v>48183</v>
      </c>
      <c r="C188" s="91"/>
      <c r="D188" s="92">
        <f t="shared" si="18"/>
        <v>745</v>
      </c>
      <c r="E188" s="93"/>
      <c r="F188" s="92">
        <f t="shared" si="23"/>
        <v>763.86982993983702</v>
      </c>
      <c r="G188" s="93"/>
      <c r="H188" s="92">
        <f t="shared" si="20"/>
        <v>-18.869829939836993</v>
      </c>
      <c r="I188" s="93"/>
      <c r="J188" s="51">
        <f t="shared" si="21"/>
        <v>48183</v>
      </c>
      <c r="K188" s="84">
        <f t="shared" si="25"/>
        <v>-12258.182483647652</v>
      </c>
      <c r="L188" s="84"/>
      <c r="M188" s="52">
        <f t="shared" si="22"/>
        <v>1</v>
      </c>
      <c r="N188" s="92">
        <f t="shared" si="19"/>
        <v>0</v>
      </c>
      <c r="O188" s="93"/>
      <c r="P188" s="88">
        <v>0</v>
      </c>
      <c r="Q188" s="89"/>
    </row>
    <row r="189" spans="2:17">
      <c r="B189" s="90">
        <f t="shared" si="24"/>
        <v>48214</v>
      </c>
      <c r="C189" s="91"/>
      <c r="D189" s="92">
        <f t="shared" si="18"/>
        <v>745</v>
      </c>
      <c r="E189" s="93"/>
      <c r="F189" s="92">
        <f t="shared" si="23"/>
        <v>765.12384957732161</v>
      </c>
      <c r="G189" s="93"/>
      <c r="H189" s="92">
        <f t="shared" si="20"/>
        <v>-20.123849577321561</v>
      </c>
      <c r="I189" s="93"/>
      <c r="J189" s="51">
        <f t="shared" si="21"/>
        <v>48214</v>
      </c>
      <c r="K189" s="84">
        <f t="shared" si="25"/>
        <v>-13023.306333224973</v>
      </c>
      <c r="L189" s="84"/>
      <c r="M189" s="52">
        <f t="shared" si="22"/>
        <v>1</v>
      </c>
      <c r="N189" s="92">
        <f t="shared" si="19"/>
        <v>0</v>
      </c>
      <c r="O189" s="93"/>
      <c r="P189" s="88">
        <v>0</v>
      </c>
      <c r="Q189" s="89"/>
    </row>
    <row r="190" spans="2:17">
      <c r="B190" s="90">
        <f t="shared" si="24"/>
        <v>48245</v>
      </c>
      <c r="C190" s="91"/>
      <c r="D190" s="92">
        <f t="shared" si="18"/>
        <v>745</v>
      </c>
      <c r="E190" s="93"/>
      <c r="F190" s="92">
        <f t="shared" si="23"/>
        <v>766.37992789704435</v>
      </c>
      <c r="G190" s="93"/>
      <c r="H190" s="92">
        <f t="shared" si="20"/>
        <v>-21.379927897044329</v>
      </c>
      <c r="I190" s="93"/>
      <c r="J190" s="51">
        <f t="shared" si="21"/>
        <v>48245</v>
      </c>
      <c r="K190" s="84">
        <f t="shared" si="25"/>
        <v>-13789.686261122017</v>
      </c>
      <c r="L190" s="84"/>
      <c r="M190" s="52">
        <f t="shared" si="22"/>
        <v>1</v>
      </c>
      <c r="N190" s="92">
        <f t="shared" si="19"/>
        <v>0</v>
      </c>
      <c r="O190" s="93"/>
      <c r="P190" s="88">
        <v>0</v>
      </c>
      <c r="Q190" s="89"/>
    </row>
    <row r="191" spans="2:17">
      <c r="B191" s="90">
        <f t="shared" si="24"/>
        <v>48274</v>
      </c>
      <c r="C191" s="91"/>
      <c r="D191" s="92">
        <f t="shared" si="18"/>
        <v>745</v>
      </c>
      <c r="E191" s="93"/>
      <c r="F191" s="92">
        <f t="shared" si="23"/>
        <v>767.63806827867529</v>
      </c>
      <c r="G191" s="93"/>
      <c r="H191" s="92">
        <f t="shared" si="20"/>
        <v>-22.638068278675309</v>
      </c>
      <c r="I191" s="93"/>
      <c r="J191" s="51">
        <f t="shared" si="21"/>
        <v>48274</v>
      </c>
      <c r="K191" s="84">
        <f t="shared" si="25"/>
        <v>-14557.324329400692</v>
      </c>
      <c r="L191" s="84"/>
      <c r="M191" s="52">
        <f t="shared" si="22"/>
        <v>1</v>
      </c>
      <c r="N191" s="92">
        <f t="shared" si="19"/>
        <v>0</v>
      </c>
      <c r="O191" s="93"/>
      <c r="P191" s="88">
        <v>0</v>
      </c>
      <c r="Q191" s="89"/>
    </row>
    <row r="192" spans="2:17">
      <c r="B192" s="90">
        <f t="shared" si="24"/>
        <v>48305</v>
      </c>
      <c r="C192" s="91"/>
      <c r="D192" s="92">
        <f t="shared" si="18"/>
        <v>745</v>
      </c>
      <c r="E192" s="93"/>
      <c r="F192" s="92">
        <f t="shared" si="23"/>
        <v>768.89827410743283</v>
      </c>
      <c r="G192" s="93"/>
      <c r="H192" s="92">
        <f t="shared" si="20"/>
        <v>-23.898274107432801</v>
      </c>
      <c r="I192" s="93"/>
      <c r="J192" s="51">
        <f t="shared" si="21"/>
        <v>48305</v>
      </c>
      <c r="K192" s="84">
        <f t="shared" si="25"/>
        <v>-15326.222603508124</v>
      </c>
      <c r="L192" s="84"/>
      <c r="M192" s="52">
        <f t="shared" si="22"/>
        <v>1</v>
      </c>
      <c r="N192" s="92">
        <f t="shared" si="19"/>
        <v>0</v>
      </c>
      <c r="O192" s="93"/>
      <c r="P192" s="88">
        <v>0</v>
      </c>
      <c r="Q192" s="89"/>
    </row>
    <row r="193" spans="2:17">
      <c r="B193" s="90">
        <f t="shared" si="24"/>
        <v>48335</v>
      </c>
      <c r="C193" s="91"/>
      <c r="D193" s="92">
        <f t="shared" si="18"/>
        <v>745</v>
      </c>
      <c r="E193" s="93"/>
      <c r="F193" s="92">
        <f t="shared" si="23"/>
        <v>770.16054877409249</v>
      </c>
      <c r="G193" s="93"/>
      <c r="H193" s="92">
        <f t="shared" si="20"/>
        <v>-25.160548774092504</v>
      </c>
      <c r="I193" s="93"/>
      <c r="J193" s="51">
        <f t="shared" si="21"/>
        <v>48335</v>
      </c>
      <c r="K193" s="84">
        <f t="shared" si="25"/>
        <v>-16096.383152282217</v>
      </c>
      <c r="L193" s="84"/>
      <c r="M193" s="52">
        <f t="shared" si="22"/>
        <v>1</v>
      </c>
      <c r="N193" s="92">
        <f t="shared" si="19"/>
        <v>0</v>
      </c>
      <c r="O193" s="93"/>
      <c r="P193" s="88">
        <v>0</v>
      </c>
      <c r="Q193" s="89"/>
    </row>
    <row r="194" spans="2:17">
      <c r="B194" s="90">
        <f t="shared" si="24"/>
        <v>48366</v>
      </c>
      <c r="C194" s="91"/>
      <c r="D194" s="92">
        <f t="shared" si="18"/>
        <v>745</v>
      </c>
      <c r="E194" s="93"/>
      <c r="F194" s="92">
        <f t="shared" si="23"/>
        <v>771.42489567499661</v>
      </c>
      <c r="G194" s="93"/>
      <c r="H194" s="92">
        <f t="shared" si="20"/>
        <v>-26.424895674996637</v>
      </c>
      <c r="I194" s="93"/>
      <c r="J194" s="51">
        <f t="shared" si="21"/>
        <v>48366</v>
      </c>
      <c r="K194" s="84">
        <f t="shared" si="25"/>
        <v>-16867.808047957213</v>
      </c>
      <c r="L194" s="84"/>
      <c r="M194" s="52">
        <f t="shared" si="22"/>
        <v>1</v>
      </c>
      <c r="N194" s="92">
        <f t="shared" si="19"/>
        <v>0</v>
      </c>
      <c r="O194" s="93"/>
      <c r="P194" s="88">
        <v>0</v>
      </c>
      <c r="Q194" s="89"/>
    </row>
    <row r="195" spans="2:17">
      <c r="B195" s="90">
        <f t="shared" si="24"/>
        <v>48396</v>
      </c>
      <c r="C195" s="91"/>
      <c r="D195" s="92">
        <f t="shared" si="18"/>
        <v>745</v>
      </c>
      <c r="E195" s="93"/>
      <c r="F195" s="92">
        <f t="shared" si="23"/>
        <v>772.69131821206304</v>
      </c>
      <c r="G195" s="93"/>
      <c r="H195" s="92">
        <f t="shared" si="20"/>
        <v>-27.691318212063091</v>
      </c>
      <c r="I195" s="93"/>
      <c r="J195" s="51">
        <f t="shared" si="21"/>
        <v>48396</v>
      </c>
      <c r="K195" s="84">
        <f t="shared" si="25"/>
        <v>-17640.499366169275</v>
      </c>
      <c r="L195" s="84"/>
      <c r="M195" s="52">
        <f t="shared" si="22"/>
        <v>1</v>
      </c>
      <c r="N195" s="92">
        <f t="shared" si="19"/>
        <v>0</v>
      </c>
      <c r="O195" s="93"/>
      <c r="P195" s="88">
        <v>0</v>
      </c>
      <c r="Q195" s="89"/>
    </row>
    <row r="196" spans="2:17">
      <c r="B196" s="90">
        <f t="shared" si="24"/>
        <v>48427</v>
      </c>
      <c r="C196" s="91"/>
      <c r="D196" s="92">
        <f t="shared" si="18"/>
        <v>745</v>
      </c>
      <c r="E196" s="93"/>
      <c r="F196" s="92">
        <f t="shared" si="23"/>
        <v>773.95981979279452</v>
      </c>
      <c r="G196" s="93"/>
      <c r="H196" s="92">
        <f t="shared" si="20"/>
        <v>-28.959819792794558</v>
      </c>
      <c r="I196" s="93"/>
      <c r="J196" s="51">
        <f t="shared" si="21"/>
        <v>48427</v>
      </c>
      <c r="K196" s="84">
        <f t="shared" si="25"/>
        <v>-18414.45918596207</v>
      </c>
      <c r="L196" s="84"/>
      <c r="M196" s="52">
        <f t="shared" si="22"/>
        <v>1</v>
      </c>
      <c r="N196" s="92">
        <f t="shared" si="19"/>
        <v>0</v>
      </c>
      <c r="O196" s="93"/>
      <c r="P196" s="88">
        <v>0</v>
      </c>
      <c r="Q196" s="89"/>
    </row>
    <row r="197" spans="2:17">
      <c r="B197" s="90">
        <f t="shared" si="24"/>
        <v>48458</v>
      </c>
      <c r="C197" s="91"/>
      <c r="D197" s="92">
        <f t="shared" si="18"/>
        <v>745</v>
      </c>
      <c r="E197" s="93"/>
      <c r="F197" s="92">
        <f t="shared" si="23"/>
        <v>775.23040383028774</v>
      </c>
      <c r="G197" s="93"/>
      <c r="H197" s="92">
        <f t="shared" si="20"/>
        <v>-30.230403830287731</v>
      </c>
      <c r="I197" s="93"/>
      <c r="J197" s="51">
        <f t="shared" si="21"/>
        <v>48458</v>
      </c>
      <c r="K197" s="84">
        <f t="shared" si="25"/>
        <v>-19189.689589792357</v>
      </c>
      <c r="L197" s="84"/>
      <c r="M197" s="52">
        <f t="shared" si="22"/>
        <v>1</v>
      </c>
      <c r="N197" s="92">
        <f t="shared" si="19"/>
        <v>0</v>
      </c>
      <c r="O197" s="93"/>
      <c r="P197" s="88">
        <v>0</v>
      </c>
      <c r="Q197" s="89"/>
    </row>
    <row r="198" spans="2:17">
      <c r="B198" s="90">
        <f t="shared" si="24"/>
        <v>48488</v>
      </c>
      <c r="C198" s="91"/>
      <c r="D198" s="92">
        <f t="shared" si="18"/>
        <v>745</v>
      </c>
      <c r="E198" s="93"/>
      <c r="F198" s="92">
        <f t="shared" si="23"/>
        <v>776.50307374324245</v>
      </c>
      <c r="G198" s="93"/>
      <c r="H198" s="92">
        <f t="shared" si="20"/>
        <v>-31.503073743242449</v>
      </c>
      <c r="I198" s="93"/>
      <c r="J198" s="51">
        <f t="shared" si="21"/>
        <v>48488</v>
      </c>
      <c r="K198" s="84">
        <f t="shared" si="25"/>
        <v>-19966.192663535599</v>
      </c>
      <c r="L198" s="84"/>
      <c r="M198" s="52">
        <f t="shared" si="22"/>
        <v>1</v>
      </c>
      <c r="N198" s="92">
        <f t="shared" si="19"/>
        <v>0</v>
      </c>
      <c r="O198" s="93"/>
      <c r="P198" s="88">
        <v>0</v>
      </c>
      <c r="Q198" s="89"/>
    </row>
    <row r="199" spans="2:17">
      <c r="B199" s="90">
        <f t="shared" si="24"/>
        <v>48519</v>
      </c>
      <c r="C199" s="91"/>
      <c r="D199" s="92">
        <f t="shared" si="18"/>
        <v>745</v>
      </c>
      <c r="E199" s="93"/>
      <c r="F199" s="92">
        <f t="shared" si="23"/>
        <v>777.77783295597089</v>
      </c>
      <c r="G199" s="93"/>
      <c r="H199" s="92">
        <f t="shared" si="20"/>
        <v>-32.777832955970943</v>
      </c>
      <c r="I199" s="93"/>
      <c r="J199" s="51">
        <f t="shared" si="21"/>
        <v>48519</v>
      </c>
      <c r="K199" s="84">
        <f t="shared" si="25"/>
        <v>-20743.970496491569</v>
      </c>
      <c r="L199" s="84"/>
      <c r="M199" s="52">
        <f t="shared" si="22"/>
        <v>1</v>
      </c>
      <c r="N199" s="92">
        <f t="shared" si="19"/>
        <v>0</v>
      </c>
      <c r="O199" s="93"/>
      <c r="P199" s="88">
        <v>0</v>
      </c>
      <c r="Q199" s="89"/>
    </row>
    <row r="200" spans="2:17">
      <c r="B200" s="90">
        <f t="shared" si="24"/>
        <v>48549</v>
      </c>
      <c r="C200" s="91"/>
      <c r="D200" s="92">
        <f t="shared" si="18"/>
        <v>745</v>
      </c>
      <c r="E200" s="93"/>
      <c r="F200" s="92">
        <f t="shared" si="23"/>
        <v>779.054684898407</v>
      </c>
      <c r="G200" s="93"/>
      <c r="H200" s="92">
        <f t="shared" si="20"/>
        <v>-34.05468489840699</v>
      </c>
      <c r="I200" s="93"/>
      <c r="J200" s="51">
        <f t="shared" si="21"/>
        <v>48549</v>
      </c>
      <c r="K200" s="84">
        <f t="shared" si="25"/>
        <v>-21523.025181389978</v>
      </c>
      <c r="L200" s="84"/>
      <c r="M200" s="52">
        <f t="shared" si="22"/>
        <v>1</v>
      </c>
      <c r="N200" s="92">
        <f t="shared" si="19"/>
        <v>0</v>
      </c>
      <c r="O200" s="93"/>
      <c r="P200" s="88">
        <v>0</v>
      </c>
      <c r="Q200" s="89"/>
    </row>
    <row r="201" spans="2:17">
      <c r="B201" s="90">
        <f t="shared" si="24"/>
        <v>48580</v>
      </c>
      <c r="C201" s="91"/>
      <c r="D201" s="92">
        <f t="shared" si="18"/>
        <v>745</v>
      </c>
      <c r="E201" s="93"/>
      <c r="F201" s="92">
        <f t="shared" si="23"/>
        <v>780.33363300611518</v>
      </c>
      <c r="G201" s="93"/>
      <c r="H201" s="92">
        <f t="shared" si="20"/>
        <v>-35.333633006115214</v>
      </c>
      <c r="I201" s="93"/>
      <c r="J201" s="51">
        <f t="shared" si="21"/>
        <v>48580</v>
      </c>
      <c r="K201" s="84">
        <f t="shared" si="25"/>
        <v>-22303.358814396091</v>
      </c>
      <c r="L201" s="84"/>
      <c r="M201" s="52">
        <f t="shared" si="22"/>
        <v>1</v>
      </c>
      <c r="N201" s="92">
        <f t="shared" si="19"/>
        <v>0</v>
      </c>
      <c r="O201" s="93"/>
      <c r="P201" s="88">
        <v>0</v>
      </c>
      <c r="Q201" s="89"/>
    </row>
    <row r="202" spans="2:17">
      <c r="B202" s="90">
        <f t="shared" si="24"/>
        <v>48611</v>
      </c>
      <c r="C202" s="91"/>
      <c r="D202" s="92">
        <f t="shared" si="18"/>
        <v>745</v>
      </c>
      <c r="E202" s="93"/>
      <c r="F202" s="92">
        <f t="shared" si="23"/>
        <v>781.61468072030027</v>
      </c>
      <c r="G202" s="93"/>
      <c r="H202" s="92">
        <f t="shared" si="20"/>
        <v>-36.61468072030025</v>
      </c>
      <c r="I202" s="93"/>
      <c r="J202" s="51">
        <f t="shared" si="21"/>
        <v>48611</v>
      </c>
      <c r="K202" s="84">
        <f t="shared" si="25"/>
        <v>-23084.973495116392</v>
      </c>
      <c r="L202" s="84"/>
      <c r="M202" s="52">
        <f t="shared" si="22"/>
        <v>1</v>
      </c>
      <c r="N202" s="92">
        <f t="shared" si="19"/>
        <v>0</v>
      </c>
      <c r="O202" s="93"/>
      <c r="P202" s="88">
        <v>0</v>
      </c>
      <c r="Q202" s="89"/>
    </row>
    <row r="203" spans="2:17">
      <c r="B203" s="90">
        <f t="shared" si="24"/>
        <v>48639</v>
      </c>
      <c r="C203" s="91"/>
      <c r="D203" s="92">
        <f t="shared" si="18"/>
        <v>745</v>
      </c>
      <c r="E203" s="93"/>
      <c r="F203" s="92">
        <f t="shared" si="23"/>
        <v>782.89783148781612</v>
      </c>
      <c r="G203" s="93"/>
      <c r="H203" s="92">
        <f t="shared" si="20"/>
        <v>-37.89783148781607</v>
      </c>
      <c r="I203" s="93"/>
      <c r="J203" s="51">
        <f t="shared" si="21"/>
        <v>48639</v>
      </c>
      <c r="K203" s="84">
        <f t="shared" si="25"/>
        <v>-23867.871326604207</v>
      </c>
      <c r="L203" s="84"/>
      <c r="M203" s="52">
        <f t="shared" si="22"/>
        <v>1</v>
      </c>
      <c r="N203" s="92">
        <f t="shared" si="19"/>
        <v>0</v>
      </c>
      <c r="O203" s="93"/>
      <c r="P203" s="88">
        <v>0</v>
      </c>
      <c r="Q203" s="89"/>
    </row>
    <row r="204" spans="2:17">
      <c r="B204" s="90">
        <f t="shared" si="24"/>
        <v>48670</v>
      </c>
      <c r="C204" s="91"/>
      <c r="D204" s="92">
        <f t="shared" si="18"/>
        <v>745</v>
      </c>
      <c r="E204" s="93"/>
      <c r="F204" s="92">
        <f t="shared" si="23"/>
        <v>784.18308876117521</v>
      </c>
      <c r="G204" s="93"/>
      <c r="H204" s="92">
        <f t="shared" si="20"/>
        <v>-39.183088761175235</v>
      </c>
      <c r="I204" s="93"/>
      <c r="J204" s="51">
        <f t="shared" si="21"/>
        <v>48670</v>
      </c>
      <c r="K204" s="84">
        <f t="shared" si="25"/>
        <v>-24652.054415365383</v>
      </c>
      <c r="L204" s="84"/>
      <c r="M204" s="52">
        <f t="shared" si="22"/>
        <v>1</v>
      </c>
      <c r="N204" s="92">
        <f t="shared" si="19"/>
        <v>0</v>
      </c>
      <c r="O204" s="93"/>
      <c r="P204" s="88">
        <v>0</v>
      </c>
      <c r="Q204" s="89"/>
    </row>
    <row r="205" spans="2:17">
      <c r="B205" s="90">
        <f t="shared" si="24"/>
        <v>48700</v>
      </c>
      <c r="C205" s="91"/>
      <c r="D205" s="92">
        <f t="shared" si="18"/>
        <v>745</v>
      </c>
      <c r="E205" s="93"/>
      <c r="F205" s="92">
        <f t="shared" si="23"/>
        <v>785.47045599855812</v>
      </c>
      <c r="G205" s="93"/>
      <c r="H205" s="92">
        <f t="shared" si="20"/>
        <v>-40.470455998558165</v>
      </c>
      <c r="I205" s="93"/>
      <c r="J205" s="51">
        <f t="shared" si="21"/>
        <v>48700</v>
      </c>
      <c r="K205" s="84">
        <f t="shared" si="25"/>
        <v>-25437.524871363941</v>
      </c>
      <c r="L205" s="84"/>
      <c r="M205" s="52">
        <f t="shared" si="22"/>
        <v>1</v>
      </c>
      <c r="N205" s="92">
        <f t="shared" si="19"/>
        <v>0</v>
      </c>
      <c r="O205" s="93"/>
      <c r="P205" s="88">
        <v>0</v>
      </c>
      <c r="Q205" s="89"/>
    </row>
    <row r="206" spans="2:17">
      <c r="B206" s="90">
        <f t="shared" si="24"/>
        <v>48731</v>
      </c>
      <c r="C206" s="91"/>
      <c r="D206" s="92">
        <f t="shared" si="18"/>
        <v>745</v>
      </c>
      <c r="E206" s="93"/>
      <c r="F206" s="92">
        <f t="shared" si="23"/>
        <v>786.75993666382249</v>
      </c>
      <c r="G206" s="93"/>
      <c r="H206" s="92">
        <f t="shared" si="20"/>
        <v>-41.759936663822465</v>
      </c>
      <c r="I206" s="93"/>
      <c r="J206" s="51">
        <f t="shared" si="21"/>
        <v>48731</v>
      </c>
      <c r="K206" s="84">
        <f t="shared" si="25"/>
        <v>-26224.284808027765</v>
      </c>
      <c r="L206" s="84"/>
      <c r="M206" s="52">
        <f t="shared" si="22"/>
        <v>1</v>
      </c>
      <c r="N206" s="92">
        <f t="shared" si="19"/>
        <v>0</v>
      </c>
      <c r="O206" s="93"/>
      <c r="P206" s="88">
        <v>0</v>
      </c>
      <c r="Q206" s="89"/>
    </row>
    <row r="207" spans="2:17">
      <c r="B207" s="90">
        <f t="shared" si="24"/>
        <v>48761</v>
      </c>
      <c r="C207" s="91"/>
      <c r="D207" s="92">
        <f t="shared" si="18"/>
        <v>745</v>
      </c>
      <c r="E207" s="93"/>
      <c r="F207" s="92">
        <f t="shared" si="23"/>
        <v>788.05153422651222</v>
      </c>
      <c r="G207" s="93"/>
      <c r="H207" s="92">
        <f t="shared" si="20"/>
        <v>-43.051534226512246</v>
      </c>
      <c r="I207" s="93"/>
      <c r="J207" s="51">
        <f t="shared" si="21"/>
        <v>48761</v>
      </c>
      <c r="K207" s="84">
        <f t="shared" si="25"/>
        <v>-27012.336342254279</v>
      </c>
      <c r="L207" s="84"/>
      <c r="M207" s="52">
        <f t="shared" si="22"/>
        <v>1</v>
      </c>
      <c r="N207" s="92">
        <f t="shared" si="19"/>
        <v>0</v>
      </c>
      <c r="O207" s="93"/>
      <c r="P207" s="88">
        <v>0</v>
      </c>
      <c r="Q207" s="89"/>
    </row>
    <row r="208" spans="2:17">
      <c r="B208" s="90">
        <f t="shared" si="24"/>
        <v>48792</v>
      </c>
      <c r="C208" s="91"/>
      <c r="D208" s="92">
        <f t="shared" si="18"/>
        <v>745</v>
      </c>
      <c r="E208" s="93"/>
      <c r="F208" s="92">
        <f t="shared" si="23"/>
        <v>789.34525216186739</v>
      </c>
      <c r="G208" s="93"/>
      <c r="H208" s="92">
        <f t="shared" si="20"/>
        <v>-44.345252161867442</v>
      </c>
      <c r="I208" s="93"/>
      <c r="J208" s="51">
        <f t="shared" si="21"/>
        <v>48792</v>
      </c>
      <c r="K208" s="84">
        <f t="shared" si="25"/>
        <v>-27801.681594416146</v>
      </c>
      <c r="L208" s="84"/>
      <c r="M208" s="52">
        <f t="shared" si="22"/>
        <v>1</v>
      </c>
      <c r="N208" s="92">
        <f t="shared" si="19"/>
        <v>0</v>
      </c>
      <c r="O208" s="93"/>
      <c r="P208" s="88">
        <v>0</v>
      </c>
      <c r="Q208" s="89"/>
    </row>
    <row r="209" spans="2:17">
      <c r="B209" s="90">
        <f t="shared" si="24"/>
        <v>48823</v>
      </c>
      <c r="C209" s="91"/>
      <c r="D209" s="92">
        <f t="shared" si="18"/>
        <v>745</v>
      </c>
      <c r="E209" s="93"/>
      <c r="F209" s="92">
        <f t="shared" si="23"/>
        <v>790.64109395083312</v>
      </c>
      <c r="G209" s="93"/>
      <c r="H209" s="92">
        <f t="shared" si="20"/>
        <v>-45.641093950833174</v>
      </c>
      <c r="I209" s="93"/>
      <c r="J209" s="51">
        <f t="shared" si="21"/>
        <v>48823</v>
      </c>
      <c r="K209" s="84">
        <f t="shared" si="25"/>
        <v>-28592.322688366978</v>
      </c>
      <c r="L209" s="84"/>
      <c r="M209" s="52">
        <f t="shared" si="22"/>
        <v>1</v>
      </c>
      <c r="N209" s="92">
        <f t="shared" si="19"/>
        <v>0</v>
      </c>
      <c r="O209" s="93"/>
      <c r="P209" s="88">
        <v>0</v>
      </c>
      <c r="Q209" s="89"/>
    </row>
    <row r="210" spans="2:17">
      <c r="B210" s="90">
        <f t="shared" si="24"/>
        <v>48853</v>
      </c>
      <c r="C210" s="91"/>
      <c r="D210" s="92">
        <f t="shared" si="18"/>
        <v>745</v>
      </c>
      <c r="E210" s="93"/>
      <c r="F210" s="92">
        <f t="shared" si="23"/>
        <v>791.9390630800691</v>
      </c>
      <c r="G210" s="93"/>
      <c r="H210" s="92">
        <f t="shared" si="20"/>
        <v>-46.939063080069126</v>
      </c>
      <c r="I210" s="93"/>
      <c r="J210" s="51">
        <f t="shared" si="21"/>
        <v>48853</v>
      </c>
      <c r="K210" s="84">
        <f t="shared" si="25"/>
        <v>-29384.261751447048</v>
      </c>
      <c r="L210" s="84"/>
      <c r="M210" s="52">
        <f t="shared" si="22"/>
        <v>1</v>
      </c>
      <c r="N210" s="92">
        <f t="shared" si="19"/>
        <v>0</v>
      </c>
      <c r="O210" s="93"/>
      <c r="P210" s="88">
        <v>0</v>
      </c>
      <c r="Q210" s="89"/>
    </row>
    <row r="211" spans="2:17">
      <c r="B211" s="90">
        <f t="shared" si="24"/>
        <v>48884</v>
      </c>
      <c r="C211" s="91"/>
      <c r="D211" s="92">
        <f t="shared" si="18"/>
        <v>745</v>
      </c>
      <c r="E211" s="93"/>
      <c r="F211" s="92">
        <f t="shared" si="23"/>
        <v>793.23916304195893</v>
      </c>
      <c r="G211" s="93"/>
      <c r="H211" s="92">
        <f t="shared" si="20"/>
        <v>-48.239163041958903</v>
      </c>
      <c r="I211" s="93"/>
      <c r="J211" s="51">
        <f t="shared" si="21"/>
        <v>48884</v>
      </c>
      <c r="K211" s="84">
        <f t="shared" si="25"/>
        <v>-30177.500914489006</v>
      </c>
      <c r="L211" s="84"/>
      <c r="M211" s="52">
        <f t="shared" si="22"/>
        <v>1</v>
      </c>
      <c r="N211" s="92">
        <f t="shared" si="19"/>
        <v>0</v>
      </c>
      <c r="O211" s="93"/>
      <c r="P211" s="88">
        <v>0</v>
      </c>
      <c r="Q211" s="89"/>
    </row>
    <row r="212" spans="2:17">
      <c r="B212" s="90">
        <f t="shared" si="24"/>
        <v>48914</v>
      </c>
      <c r="C212" s="91"/>
      <c r="D212" s="92">
        <f t="shared" si="18"/>
        <v>745</v>
      </c>
      <c r="E212" s="93"/>
      <c r="F212" s="92">
        <f t="shared" si="23"/>
        <v>794.54139733461943</v>
      </c>
      <c r="G212" s="93"/>
      <c r="H212" s="92">
        <f t="shared" si="20"/>
        <v>-49.541397334619454</v>
      </c>
      <c r="I212" s="93"/>
      <c r="J212" s="51">
        <f t="shared" si="21"/>
        <v>48914</v>
      </c>
      <c r="K212" s="84">
        <f t="shared" si="25"/>
        <v>-30972.042311823625</v>
      </c>
      <c r="L212" s="84"/>
      <c r="M212" s="52">
        <f t="shared" si="22"/>
        <v>1</v>
      </c>
      <c r="N212" s="92">
        <f t="shared" si="19"/>
        <v>0</v>
      </c>
      <c r="O212" s="93"/>
      <c r="P212" s="88">
        <v>0</v>
      </c>
      <c r="Q212" s="89"/>
    </row>
    <row r="213" spans="2:17">
      <c r="B213" s="90">
        <f t="shared" si="24"/>
        <v>48945</v>
      </c>
      <c r="C213" s="91"/>
      <c r="D213" s="92">
        <f t="shared" ref="D213:D276" si="26">$E$8</f>
        <v>745</v>
      </c>
      <c r="E213" s="93"/>
      <c r="F213" s="92">
        <f t="shared" si="23"/>
        <v>795.84576946191044</v>
      </c>
      <c r="G213" s="93"/>
      <c r="H213" s="92">
        <f t="shared" si="20"/>
        <v>-50.845769461910443</v>
      </c>
      <c r="I213" s="93"/>
      <c r="J213" s="51">
        <f t="shared" si="21"/>
        <v>48945</v>
      </c>
      <c r="K213" s="84">
        <f t="shared" si="25"/>
        <v>-31767.888081285535</v>
      </c>
      <c r="L213" s="84"/>
      <c r="M213" s="52">
        <f t="shared" si="22"/>
        <v>1</v>
      </c>
      <c r="N213" s="92">
        <f t="shared" ref="N213:N276" si="27">SUM((MONTH(B213)=$T$34)*($E$16))</f>
        <v>0</v>
      </c>
      <c r="O213" s="93"/>
      <c r="P213" s="88">
        <v>0</v>
      </c>
      <c r="Q213" s="89"/>
    </row>
    <row r="214" spans="2:17">
      <c r="B214" s="90">
        <f t="shared" si="24"/>
        <v>48976</v>
      </c>
      <c r="C214" s="91"/>
      <c r="D214" s="92">
        <f t="shared" si="26"/>
        <v>745</v>
      </c>
      <c r="E214" s="93"/>
      <c r="F214" s="92">
        <f t="shared" si="23"/>
        <v>797.15228293344376</v>
      </c>
      <c r="G214" s="93"/>
      <c r="H214" s="92">
        <f t="shared" ref="H214:H277" si="28">K213*$E$12/12</f>
        <v>-52.15228293344375</v>
      </c>
      <c r="I214" s="93"/>
      <c r="J214" s="51">
        <f t="shared" ref="J214:J277" si="29">B214</f>
        <v>48976</v>
      </c>
      <c r="K214" s="84">
        <f t="shared" si="25"/>
        <v>-32565.040364218978</v>
      </c>
      <c r="L214" s="84"/>
      <c r="M214" s="52">
        <f t="shared" ref="M214:M277" si="30">IF(K214&gt;0,2,1)</f>
        <v>1</v>
      </c>
      <c r="N214" s="92">
        <f t="shared" si="27"/>
        <v>0</v>
      </c>
      <c r="O214" s="93"/>
      <c r="P214" s="88">
        <v>0</v>
      </c>
      <c r="Q214" s="89"/>
    </row>
    <row r="215" spans="2:17">
      <c r="B215" s="90">
        <f t="shared" si="24"/>
        <v>49004</v>
      </c>
      <c r="C215" s="91"/>
      <c r="D215" s="92">
        <f t="shared" si="26"/>
        <v>745</v>
      </c>
      <c r="E215" s="93"/>
      <c r="F215" s="92">
        <f t="shared" ref="F215:F278" si="31">D215-H215</f>
        <v>798.46094126459286</v>
      </c>
      <c r="G215" s="93"/>
      <c r="H215" s="92">
        <f t="shared" si="28"/>
        <v>-53.460941264592812</v>
      </c>
      <c r="I215" s="93"/>
      <c r="J215" s="51">
        <f t="shared" si="29"/>
        <v>49004</v>
      </c>
      <c r="K215" s="84">
        <f t="shared" si="25"/>
        <v>-33363.501305483573</v>
      </c>
      <c r="L215" s="84"/>
      <c r="M215" s="52">
        <f t="shared" si="30"/>
        <v>1</v>
      </c>
      <c r="N215" s="92">
        <f t="shared" si="27"/>
        <v>0</v>
      </c>
      <c r="O215" s="93"/>
      <c r="P215" s="88">
        <v>0</v>
      </c>
      <c r="Q215" s="89"/>
    </row>
    <row r="216" spans="2:17">
      <c r="B216" s="90">
        <f t="shared" si="24"/>
        <v>49035</v>
      </c>
      <c r="C216" s="91"/>
      <c r="D216" s="92">
        <f t="shared" si="26"/>
        <v>745</v>
      </c>
      <c r="E216" s="93"/>
      <c r="F216" s="92">
        <f t="shared" si="31"/>
        <v>799.77174797650218</v>
      </c>
      <c r="G216" s="93"/>
      <c r="H216" s="92">
        <f t="shared" si="28"/>
        <v>-54.771747976502191</v>
      </c>
      <c r="I216" s="93"/>
      <c r="J216" s="51">
        <f t="shared" si="29"/>
        <v>49035</v>
      </c>
      <c r="K216" s="84">
        <f t="shared" si="25"/>
        <v>-34163.273053460078</v>
      </c>
      <c r="L216" s="84"/>
      <c r="M216" s="52">
        <f t="shared" si="30"/>
        <v>1</v>
      </c>
      <c r="N216" s="92">
        <f t="shared" si="27"/>
        <v>0</v>
      </c>
      <c r="O216" s="93"/>
      <c r="P216" s="88">
        <v>0</v>
      </c>
      <c r="Q216" s="89"/>
    </row>
    <row r="217" spans="2:17">
      <c r="B217" s="90">
        <f t="shared" si="24"/>
        <v>49065</v>
      </c>
      <c r="C217" s="91"/>
      <c r="D217" s="92">
        <f t="shared" si="26"/>
        <v>745</v>
      </c>
      <c r="E217" s="93"/>
      <c r="F217" s="92">
        <f t="shared" si="31"/>
        <v>801.08470659609691</v>
      </c>
      <c r="G217" s="93"/>
      <c r="H217" s="92">
        <f t="shared" si="28"/>
        <v>-56.084706596096957</v>
      </c>
      <c r="I217" s="93"/>
      <c r="J217" s="51">
        <f t="shared" si="29"/>
        <v>49065</v>
      </c>
      <c r="K217" s="84">
        <f t="shared" si="25"/>
        <v>-34964.357760056177</v>
      </c>
      <c r="L217" s="84"/>
      <c r="M217" s="52">
        <f t="shared" si="30"/>
        <v>1</v>
      </c>
      <c r="N217" s="92">
        <f t="shared" si="27"/>
        <v>0</v>
      </c>
      <c r="O217" s="93"/>
      <c r="P217" s="88">
        <v>0</v>
      </c>
      <c r="Q217" s="89"/>
    </row>
    <row r="218" spans="2:17">
      <c r="B218" s="90">
        <f t="shared" si="24"/>
        <v>49096</v>
      </c>
      <c r="C218" s="91"/>
      <c r="D218" s="92">
        <f t="shared" si="26"/>
        <v>745</v>
      </c>
      <c r="E218" s="93"/>
      <c r="F218" s="92">
        <f t="shared" si="31"/>
        <v>802.39982065609217</v>
      </c>
      <c r="G218" s="93"/>
      <c r="H218" s="92">
        <f t="shared" si="28"/>
        <v>-57.399820656092224</v>
      </c>
      <c r="I218" s="93"/>
      <c r="J218" s="51">
        <f t="shared" si="29"/>
        <v>49096</v>
      </c>
      <c r="K218" s="84">
        <f t="shared" si="25"/>
        <v>-35766.75758071227</v>
      </c>
      <c r="L218" s="84"/>
      <c r="M218" s="52">
        <f t="shared" si="30"/>
        <v>1</v>
      </c>
      <c r="N218" s="92">
        <f t="shared" si="27"/>
        <v>0</v>
      </c>
      <c r="O218" s="93"/>
      <c r="P218" s="88">
        <v>0</v>
      </c>
      <c r="Q218" s="89"/>
    </row>
    <row r="219" spans="2:17">
      <c r="B219" s="90">
        <f t="shared" si="24"/>
        <v>49126</v>
      </c>
      <c r="C219" s="91"/>
      <c r="D219" s="92">
        <f t="shared" si="26"/>
        <v>745</v>
      </c>
      <c r="E219" s="93"/>
      <c r="F219" s="92">
        <f t="shared" si="31"/>
        <v>803.71709369500263</v>
      </c>
      <c r="G219" s="93"/>
      <c r="H219" s="92">
        <f t="shared" si="28"/>
        <v>-58.717093695002639</v>
      </c>
      <c r="I219" s="93"/>
      <c r="J219" s="51">
        <f t="shared" si="29"/>
        <v>49126</v>
      </c>
      <c r="K219" s="84">
        <f t="shared" si="25"/>
        <v>-36570.474674407276</v>
      </c>
      <c r="L219" s="84"/>
      <c r="M219" s="52">
        <f t="shared" si="30"/>
        <v>1</v>
      </c>
      <c r="N219" s="92">
        <f t="shared" si="27"/>
        <v>0</v>
      </c>
      <c r="O219" s="93"/>
      <c r="P219" s="88">
        <v>0</v>
      </c>
      <c r="Q219" s="89"/>
    </row>
    <row r="220" spans="2:17">
      <c r="B220" s="90">
        <f t="shared" si="24"/>
        <v>49157</v>
      </c>
      <c r="C220" s="91"/>
      <c r="D220" s="92">
        <f t="shared" si="26"/>
        <v>745</v>
      </c>
      <c r="E220" s="93"/>
      <c r="F220" s="92">
        <f t="shared" si="31"/>
        <v>805.03652925715198</v>
      </c>
      <c r="G220" s="93"/>
      <c r="H220" s="92">
        <f t="shared" si="28"/>
        <v>-60.036529257151948</v>
      </c>
      <c r="I220" s="93"/>
      <c r="J220" s="51">
        <f t="shared" si="29"/>
        <v>49157</v>
      </c>
      <c r="K220" s="84">
        <f t="shared" si="25"/>
        <v>-37375.511203664428</v>
      </c>
      <c r="L220" s="84"/>
      <c r="M220" s="52">
        <f t="shared" si="30"/>
        <v>1</v>
      </c>
      <c r="N220" s="92">
        <f t="shared" si="27"/>
        <v>0</v>
      </c>
      <c r="O220" s="93"/>
      <c r="P220" s="88">
        <v>0</v>
      </c>
      <c r="Q220" s="89"/>
    </row>
    <row r="221" spans="2:17">
      <c r="B221" s="90">
        <f t="shared" si="24"/>
        <v>49188</v>
      </c>
      <c r="C221" s="91"/>
      <c r="D221" s="92">
        <f t="shared" si="26"/>
        <v>745</v>
      </c>
      <c r="E221" s="93"/>
      <c r="F221" s="92">
        <f t="shared" si="31"/>
        <v>806.35813089268242</v>
      </c>
      <c r="G221" s="93"/>
      <c r="H221" s="92">
        <f t="shared" si="28"/>
        <v>-61.358130892682432</v>
      </c>
      <c r="I221" s="93"/>
      <c r="J221" s="51">
        <f t="shared" si="29"/>
        <v>49188</v>
      </c>
      <c r="K221" s="84">
        <f t="shared" si="25"/>
        <v>-38181.869334557108</v>
      </c>
      <c r="L221" s="84"/>
      <c r="M221" s="52">
        <f t="shared" si="30"/>
        <v>1</v>
      </c>
      <c r="N221" s="92">
        <f t="shared" si="27"/>
        <v>0</v>
      </c>
      <c r="O221" s="93"/>
      <c r="P221" s="88">
        <v>0</v>
      </c>
      <c r="Q221" s="89"/>
    </row>
    <row r="222" spans="2:17">
      <c r="B222" s="90">
        <f t="shared" si="24"/>
        <v>49218</v>
      </c>
      <c r="C222" s="91"/>
      <c r="D222" s="92">
        <f t="shared" si="26"/>
        <v>745</v>
      </c>
      <c r="E222" s="93"/>
      <c r="F222" s="92">
        <f t="shared" si="31"/>
        <v>807.68190215756454</v>
      </c>
      <c r="G222" s="93"/>
      <c r="H222" s="92">
        <f t="shared" si="28"/>
        <v>-62.681902157564586</v>
      </c>
      <c r="I222" s="93"/>
      <c r="J222" s="51">
        <f t="shared" si="29"/>
        <v>49218</v>
      </c>
      <c r="K222" s="84">
        <f t="shared" si="25"/>
        <v>-38989.551236714673</v>
      </c>
      <c r="L222" s="84"/>
      <c r="M222" s="52">
        <f t="shared" si="30"/>
        <v>1</v>
      </c>
      <c r="N222" s="92">
        <f t="shared" si="27"/>
        <v>0</v>
      </c>
      <c r="O222" s="93"/>
      <c r="P222" s="88">
        <v>0</v>
      </c>
      <c r="Q222" s="89"/>
    </row>
    <row r="223" spans="2:17">
      <c r="B223" s="90">
        <f t="shared" si="24"/>
        <v>49249</v>
      </c>
      <c r="C223" s="91"/>
      <c r="D223" s="92">
        <f t="shared" si="26"/>
        <v>745</v>
      </c>
      <c r="E223" s="93"/>
      <c r="F223" s="92">
        <f t="shared" si="31"/>
        <v>809.0078466136066</v>
      </c>
      <c r="G223" s="93"/>
      <c r="H223" s="92">
        <f t="shared" si="28"/>
        <v>-64.007846613606588</v>
      </c>
      <c r="I223" s="93"/>
      <c r="J223" s="51">
        <f t="shared" si="29"/>
        <v>49249</v>
      </c>
      <c r="K223" s="84">
        <f t="shared" si="25"/>
        <v>-39798.559083328277</v>
      </c>
      <c r="L223" s="84"/>
      <c r="M223" s="52">
        <f t="shared" si="30"/>
        <v>1</v>
      </c>
      <c r="N223" s="92">
        <f t="shared" si="27"/>
        <v>0</v>
      </c>
      <c r="O223" s="93"/>
      <c r="P223" s="88">
        <v>0</v>
      </c>
      <c r="Q223" s="89"/>
    </row>
    <row r="224" spans="2:17">
      <c r="B224" s="90">
        <f t="shared" si="24"/>
        <v>49279</v>
      </c>
      <c r="C224" s="91"/>
      <c r="D224" s="92">
        <f t="shared" si="26"/>
        <v>745</v>
      </c>
      <c r="E224" s="93"/>
      <c r="F224" s="92">
        <f t="shared" si="31"/>
        <v>810.33596782846394</v>
      </c>
      <c r="G224" s="93"/>
      <c r="H224" s="92">
        <f t="shared" si="28"/>
        <v>-65.335967828463922</v>
      </c>
      <c r="I224" s="93"/>
      <c r="J224" s="51">
        <f t="shared" si="29"/>
        <v>49279</v>
      </c>
      <c r="K224" s="84">
        <f t="shared" si="25"/>
        <v>-40608.895051156738</v>
      </c>
      <c r="L224" s="84"/>
      <c r="M224" s="52">
        <f t="shared" si="30"/>
        <v>1</v>
      </c>
      <c r="N224" s="92">
        <f t="shared" si="27"/>
        <v>0</v>
      </c>
      <c r="O224" s="93"/>
      <c r="P224" s="88">
        <v>0</v>
      </c>
      <c r="Q224" s="89"/>
    </row>
    <row r="225" spans="2:17">
      <c r="B225" s="90">
        <f t="shared" si="24"/>
        <v>49310</v>
      </c>
      <c r="C225" s="91"/>
      <c r="D225" s="92">
        <f t="shared" si="26"/>
        <v>745</v>
      </c>
      <c r="E225" s="93"/>
      <c r="F225" s="92">
        <f t="shared" si="31"/>
        <v>811.66626937564899</v>
      </c>
      <c r="G225" s="93"/>
      <c r="H225" s="92">
        <f t="shared" si="28"/>
        <v>-66.66626937564898</v>
      </c>
      <c r="I225" s="93"/>
      <c r="J225" s="51">
        <f t="shared" si="29"/>
        <v>49310</v>
      </c>
      <c r="K225" s="84">
        <f t="shared" si="25"/>
        <v>-41420.56132053239</v>
      </c>
      <c r="L225" s="84"/>
      <c r="M225" s="52">
        <f t="shared" si="30"/>
        <v>1</v>
      </c>
      <c r="N225" s="92">
        <f t="shared" si="27"/>
        <v>0</v>
      </c>
      <c r="O225" s="93"/>
      <c r="P225" s="88">
        <v>0</v>
      </c>
      <c r="Q225" s="89"/>
    </row>
    <row r="226" spans="2:17">
      <c r="B226" s="90">
        <f t="shared" si="24"/>
        <v>49341</v>
      </c>
      <c r="C226" s="91"/>
      <c r="D226" s="92">
        <f t="shared" si="26"/>
        <v>745</v>
      </c>
      <c r="E226" s="93"/>
      <c r="F226" s="92">
        <f t="shared" si="31"/>
        <v>812.9987548345407</v>
      </c>
      <c r="G226" s="93"/>
      <c r="H226" s="92">
        <f t="shared" si="28"/>
        <v>-67.998754834540662</v>
      </c>
      <c r="I226" s="93"/>
      <c r="J226" s="51">
        <f t="shared" si="29"/>
        <v>49341</v>
      </c>
      <c r="K226" s="84">
        <f t="shared" si="25"/>
        <v>-42233.560075366928</v>
      </c>
      <c r="L226" s="84"/>
      <c r="M226" s="52">
        <f t="shared" si="30"/>
        <v>1</v>
      </c>
      <c r="N226" s="92">
        <f t="shared" si="27"/>
        <v>0</v>
      </c>
      <c r="O226" s="93"/>
      <c r="P226" s="88">
        <v>0</v>
      </c>
      <c r="Q226" s="89"/>
    </row>
    <row r="227" spans="2:17">
      <c r="B227" s="90">
        <f t="shared" si="24"/>
        <v>49369</v>
      </c>
      <c r="C227" s="91"/>
      <c r="D227" s="92">
        <f t="shared" si="26"/>
        <v>745</v>
      </c>
      <c r="E227" s="93"/>
      <c r="F227" s="92">
        <f t="shared" si="31"/>
        <v>814.33342779039401</v>
      </c>
      <c r="G227" s="93"/>
      <c r="H227" s="92">
        <f t="shared" si="28"/>
        <v>-69.333427790394026</v>
      </c>
      <c r="I227" s="93"/>
      <c r="J227" s="51">
        <f t="shared" si="29"/>
        <v>49369</v>
      </c>
      <c r="K227" s="84">
        <f t="shared" si="25"/>
        <v>-43047.89350315732</v>
      </c>
      <c r="L227" s="84"/>
      <c r="M227" s="52">
        <f t="shared" si="30"/>
        <v>1</v>
      </c>
      <c r="N227" s="92">
        <f t="shared" si="27"/>
        <v>0</v>
      </c>
      <c r="O227" s="93"/>
      <c r="P227" s="88">
        <v>0</v>
      </c>
      <c r="Q227" s="89"/>
    </row>
    <row r="228" spans="2:17">
      <c r="B228" s="90">
        <f t="shared" si="24"/>
        <v>49400</v>
      </c>
      <c r="C228" s="91"/>
      <c r="D228" s="92">
        <f t="shared" si="26"/>
        <v>745</v>
      </c>
      <c r="E228" s="93"/>
      <c r="F228" s="92">
        <f t="shared" si="31"/>
        <v>815.67029183434988</v>
      </c>
      <c r="G228" s="93"/>
      <c r="H228" s="92">
        <f t="shared" si="28"/>
        <v>-70.670291834349925</v>
      </c>
      <c r="I228" s="93"/>
      <c r="J228" s="51">
        <f t="shared" si="29"/>
        <v>49400</v>
      </c>
      <c r="K228" s="84">
        <f t="shared" si="25"/>
        <v>-43863.563794991671</v>
      </c>
      <c r="L228" s="84"/>
      <c r="M228" s="52">
        <f t="shared" si="30"/>
        <v>1</v>
      </c>
      <c r="N228" s="92">
        <f t="shared" si="27"/>
        <v>0</v>
      </c>
      <c r="O228" s="93"/>
      <c r="P228" s="88">
        <v>0</v>
      </c>
      <c r="Q228" s="89"/>
    </row>
    <row r="229" spans="2:17">
      <c r="B229" s="90">
        <f t="shared" si="24"/>
        <v>49430</v>
      </c>
      <c r="C229" s="91"/>
      <c r="D229" s="92">
        <f t="shared" si="26"/>
        <v>745</v>
      </c>
      <c r="E229" s="93"/>
      <c r="F229" s="92">
        <f t="shared" si="31"/>
        <v>817.00935056344463</v>
      </c>
      <c r="G229" s="93"/>
      <c r="H229" s="92">
        <f t="shared" si="28"/>
        <v>-72.009350563444656</v>
      </c>
      <c r="I229" s="93"/>
      <c r="J229" s="51">
        <f t="shared" si="29"/>
        <v>49430</v>
      </c>
      <c r="K229" s="84">
        <f t="shared" si="25"/>
        <v>-44680.573145555114</v>
      </c>
      <c r="L229" s="84"/>
      <c r="M229" s="52">
        <f t="shared" si="30"/>
        <v>1</v>
      </c>
      <c r="N229" s="92">
        <f t="shared" si="27"/>
        <v>0</v>
      </c>
      <c r="O229" s="93"/>
      <c r="P229" s="88">
        <v>0</v>
      </c>
      <c r="Q229" s="89"/>
    </row>
    <row r="230" spans="2:17">
      <c r="B230" s="90">
        <f t="shared" si="24"/>
        <v>49461</v>
      </c>
      <c r="C230" s="91"/>
      <c r="D230" s="92">
        <f t="shared" si="26"/>
        <v>745</v>
      </c>
      <c r="E230" s="93"/>
      <c r="F230" s="92">
        <f t="shared" si="31"/>
        <v>818.35060758061968</v>
      </c>
      <c r="G230" s="93"/>
      <c r="H230" s="92">
        <f t="shared" si="28"/>
        <v>-73.350607580619638</v>
      </c>
      <c r="I230" s="93"/>
      <c r="J230" s="51">
        <f t="shared" si="29"/>
        <v>49461</v>
      </c>
      <c r="K230" s="84">
        <f t="shared" si="25"/>
        <v>-45498.923753135736</v>
      </c>
      <c r="L230" s="84"/>
      <c r="M230" s="52">
        <f t="shared" si="30"/>
        <v>1</v>
      </c>
      <c r="N230" s="92">
        <f t="shared" si="27"/>
        <v>0</v>
      </c>
      <c r="O230" s="93"/>
      <c r="P230" s="88">
        <v>0</v>
      </c>
      <c r="Q230" s="89"/>
    </row>
    <row r="231" spans="2:17">
      <c r="B231" s="90">
        <f t="shared" si="24"/>
        <v>49491</v>
      </c>
      <c r="C231" s="91"/>
      <c r="D231" s="92">
        <f t="shared" si="26"/>
        <v>745</v>
      </c>
      <c r="E231" s="93"/>
      <c r="F231" s="92">
        <f t="shared" si="31"/>
        <v>819.69406649473115</v>
      </c>
      <c r="G231" s="93"/>
      <c r="H231" s="92">
        <f t="shared" si="28"/>
        <v>-74.69406649473116</v>
      </c>
      <c r="I231" s="93"/>
      <c r="J231" s="51">
        <f t="shared" si="29"/>
        <v>49491</v>
      </c>
      <c r="K231" s="84">
        <f t="shared" si="25"/>
        <v>-46318.617819630468</v>
      </c>
      <c r="L231" s="84"/>
      <c r="M231" s="52">
        <f t="shared" si="30"/>
        <v>1</v>
      </c>
      <c r="N231" s="92">
        <f t="shared" si="27"/>
        <v>0</v>
      </c>
      <c r="O231" s="93"/>
      <c r="P231" s="88">
        <v>0</v>
      </c>
      <c r="Q231" s="89"/>
    </row>
    <row r="232" spans="2:17">
      <c r="B232" s="90">
        <f t="shared" si="24"/>
        <v>49522</v>
      </c>
      <c r="C232" s="91"/>
      <c r="D232" s="92">
        <f t="shared" si="26"/>
        <v>745</v>
      </c>
      <c r="E232" s="93"/>
      <c r="F232" s="92">
        <f t="shared" si="31"/>
        <v>821.03973092056003</v>
      </c>
      <c r="G232" s="93"/>
      <c r="H232" s="92">
        <f t="shared" si="28"/>
        <v>-76.039730920560018</v>
      </c>
      <c r="I232" s="93"/>
      <c r="J232" s="51">
        <f t="shared" si="29"/>
        <v>49522</v>
      </c>
      <c r="K232" s="84">
        <f t="shared" si="25"/>
        <v>-47139.657550551026</v>
      </c>
      <c r="L232" s="84"/>
      <c r="M232" s="52">
        <f t="shared" si="30"/>
        <v>1</v>
      </c>
      <c r="N232" s="92">
        <f t="shared" si="27"/>
        <v>0</v>
      </c>
      <c r="O232" s="93"/>
      <c r="P232" s="88">
        <v>0</v>
      </c>
      <c r="Q232" s="89"/>
    </row>
    <row r="233" spans="2:17">
      <c r="B233" s="90">
        <f t="shared" si="24"/>
        <v>49553</v>
      </c>
      <c r="C233" s="91"/>
      <c r="D233" s="92">
        <f t="shared" si="26"/>
        <v>745</v>
      </c>
      <c r="E233" s="93"/>
      <c r="F233" s="92">
        <f t="shared" si="31"/>
        <v>822.38760447882123</v>
      </c>
      <c r="G233" s="93"/>
      <c r="H233" s="92">
        <f t="shared" si="28"/>
        <v>-77.38760447882126</v>
      </c>
      <c r="I233" s="93"/>
      <c r="J233" s="51">
        <f t="shared" si="29"/>
        <v>49553</v>
      </c>
      <c r="K233" s="84">
        <f t="shared" si="25"/>
        <v>-47962.045155029846</v>
      </c>
      <c r="L233" s="84"/>
      <c r="M233" s="52">
        <f t="shared" si="30"/>
        <v>1</v>
      </c>
      <c r="N233" s="92">
        <f t="shared" si="27"/>
        <v>0</v>
      </c>
      <c r="O233" s="93"/>
      <c r="P233" s="88">
        <v>0</v>
      </c>
      <c r="Q233" s="89"/>
    </row>
    <row r="234" spans="2:17">
      <c r="B234" s="90">
        <f t="shared" si="24"/>
        <v>49583</v>
      </c>
      <c r="C234" s="91"/>
      <c r="D234" s="92">
        <f t="shared" si="26"/>
        <v>745</v>
      </c>
      <c r="E234" s="93"/>
      <c r="F234" s="92">
        <f t="shared" si="31"/>
        <v>823.73769079617398</v>
      </c>
      <c r="G234" s="93"/>
      <c r="H234" s="92">
        <f t="shared" si="28"/>
        <v>-78.737690796173993</v>
      </c>
      <c r="I234" s="93"/>
      <c r="J234" s="51">
        <f t="shared" si="29"/>
        <v>49583</v>
      </c>
      <c r="K234" s="84">
        <f t="shared" si="25"/>
        <v>-48785.782845826019</v>
      </c>
      <c r="L234" s="84"/>
      <c r="M234" s="52">
        <f t="shared" si="30"/>
        <v>1</v>
      </c>
      <c r="N234" s="92">
        <f t="shared" si="27"/>
        <v>0</v>
      </c>
      <c r="O234" s="93"/>
      <c r="P234" s="88">
        <v>0</v>
      </c>
      <c r="Q234" s="89"/>
    </row>
    <row r="235" spans="2:17">
      <c r="B235" s="90">
        <f t="shared" si="24"/>
        <v>49614</v>
      </c>
      <c r="C235" s="91"/>
      <c r="D235" s="92">
        <f t="shared" si="26"/>
        <v>745</v>
      </c>
      <c r="E235" s="93"/>
      <c r="F235" s="92">
        <f t="shared" si="31"/>
        <v>825.08999350523106</v>
      </c>
      <c r="G235" s="93"/>
      <c r="H235" s="92">
        <f t="shared" si="28"/>
        <v>-80.08999350523105</v>
      </c>
      <c r="I235" s="93"/>
      <c r="J235" s="51">
        <f t="shared" si="29"/>
        <v>49614</v>
      </c>
      <c r="K235" s="84">
        <f t="shared" si="25"/>
        <v>-49610.872839331249</v>
      </c>
      <c r="L235" s="84"/>
      <c r="M235" s="52">
        <f t="shared" si="30"/>
        <v>1</v>
      </c>
      <c r="N235" s="92">
        <f t="shared" si="27"/>
        <v>0</v>
      </c>
      <c r="O235" s="93"/>
      <c r="P235" s="88">
        <v>0</v>
      </c>
      <c r="Q235" s="89"/>
    </row>
    <row r="236" spans="2:17">
      <c r="B236" s="90">
        <f t="shared" si="24"/>
        <v>49644</v>
      </c>
      <c r="C236" s="91"/>
      <c r="D236" s="92">
        <f t="shared" si="26"/>
        <v>745</v>
      </c>
      <c r="E236" s="93"/>
      <c r="F236" s="92">
        <f t="shared" si="31"/>
        <v>826.44451624456883</v>
      </c>
      <c r="G236" s="93"/>
      <c r="H236" s="92">
        <f t="shared" si="28"/>
        <v>-81.444516244568788</v>
      </c>
      <c r="I236" s="93"/>
      <c r="J236" s="51">
        <f t="shared" si="29"/>
        <v>49644</v>
      </c>
      <c r="K236" s="84">
        <f t="shared" si="25"/>
        <v>-50437.317355575819</v>
      </c>
      <c r="L236" s="84"/>
      <c r="M236" s="52">
        <f t="shared" si="30"/>
        <v>1</v>
      </c>
      <c r="N236" s="92">
        <f t="shared" si="27"/>
        <v>0</v>
      </c>
      <c r="O236" s="93"/>
      <c r="P236" s="88">
        <v>0</v>
      </c>
      <c r="Q236" s="89"/>
    </row>
    <row r="237" spans="2:17">
      <c r="B237" s="90">
        <f t="shared" si="24"/>
        <v>49675</v>
      </c>
      <c r="C237" s="91"/>
      <c r="D237" s="92">
        <f t="shared" si="26"/>
        <v>745</v>
      </c>
      <c r="E237" s="93"/>
      <c r="F237" s="92">
        <f t="shared" si="31"/>
        <v>827.80126265873696</v>
      </c>
      <c r="G237" s="93"/>
      <c r="H237" s="92">
        <f t="shared" si="28"/>
        <v>-82.80126265873696</v>
      </c>
      <c r="I237" s="93"/>
      <c r="J237" s="51">
        <f t="shared" si="29"/>
        <v>49675</v>
      </c>
      <c r="K237" s="84">
        <f t="shared" si="25"/>
        <v>-51265.118618234555</v>
      </c>
      <c r="L237" s="84"/>
      <c r="M237" s="52">
        <f t="shared" si="30"/>
        <v>1</v>
      </c>
      <c r="N237" s="92">
        <f t="shared" si="27"/>
        <v>0</v>
      </c>
      <c r="O237" s="93"/>
      <c r="P237" s="88">
        <v>0</v>
      </c>
      <c r="Q237" s="89"/>
    </row>
    <row r="238" spans="2:17">
      <c r="B238" s="90">
        <f t="shared" si="24"/>
        <v>49706</v>
      </c>
      <c r="C238" s="91"/>
      <c r="D238" s="92">
        <f t="shared" si="26"/>
        <v>745</v>
      </c>
      <c r="E238" s="93"/>
      <c r="F238" s="92">
        <f t="shared" si="31"/>
        <v>829.16023639826835</v>
      </c>
      <c r="G238" s="93"/>
      <c r="H238" s="92">
        <f t="shared" si="28"/>
        <v>-84.160236398268395</v>
      </c>
      <c r="I238" s="93"/>
      <c r="J238" s="51">
        <f t="shared" si="29"/>
        <v>49706</v>
      </c>
      <c r="K238" s="84">
        <f t="shared" si="25"/>
        <v>-52094.278854632823</v>
      </c>
      <c r="L238" s="84"/>
      <c r="M238" s="52">
        <f t="shared" si="30"/>
        <v>1</v>
      </c>
      <c r="N238" s="92">
        <f t="shared" si="27"/>
        <v>0</v>
      </c>
      <c r="O238" s="93"/>
      <c r="P238" s="88">
        <v>0</v>
      </c>
      <c r="Q238" s="89"/>
    </row>
    <row r="239" spans="2:17">
      <c r="B239" s="90">
        <f t="shared" si="24"/>
        <v>49735</v>
      </c>
      <c r="C239" s="91"/>
      <c r="D239" s="92">
        <f t="shared" si="26"/>
        <v>745</v>
      </c>
      <c r="E239" s="93"/>
      <c r="F239" s="92">
        <f t="shared" si="31"/>
        <v>830.52144111968892</v>
      </c>
      <c r="G239" s="93"/>
      <c r="H239" s="92">
        <f t="shared" si="28"/>
        <v>-85.521441119688873</v>
      </c>
      <c r="I239" s="93"/>
      <c r="J239" s="51">
        <f t="shared" si="29"/>
        <v>49735</v>
      </c>
      <c r="K239" s="84">
        <f t="shared" si="25"/>
        <v>-52924.80029575251</v>
      </c>
      <c r="L239" s="84"/>
      <c r="M239" s="52">
        <f t="shared" si="30"/>
        <v>1</v>
      </c>
      <c r="N239" s="92">
        <f t="shared" si="27"/>
        <v>0</v>
      </c>
      <c r="O239" s="93"/>
      <c r="P239" s="88">
        <v>0</v>
      </c>
      <c r="Q239" s="89"/>
    </row>
    <row r="240" spans="2:17">
      <c r="B240" s="90">
        <f t="shared" si="24"/>
        <v>49766</v>
      </c>
      <c r="C240" s="91"/>
      <c r="D240" s="92">
        <f t="shared" si="26"/>
        <v>745</v>
      </c>
      <c r="E240" s="93"/>
      <c r="F240" s="92">
        <f t="shared" si="31"/>
        <v>831.88488048552699</v>
      </c>
      <c r="G240" s="93"/>
      <c r="H240" s="92">
        <f t="shared" si="28"/>
        <v>-86.884880485527034</v>
      </c>
      <c r="I240" s="93"/>
      <c r="J240" s="51">
        <f t="shared" si="29"/>
        <v>49766</v>
      </c>
      <c r="K240" s="84">
        <f t="shared" si="25"/>
        <v>-53756.685176238039</v>
      </c>
      <c r="L240" s="84"/>
      <c r="M240" s="52">
        <f t="shared" si="30"/>
        <v>1</v>
      </c>
      <c r="N240" s="92">
        <f t="shared" si="27"/>
        <v>0</v>
      </c>
      <c r="O240" s="93"/>
      <c r="P240" s="88">
        <v>0</v>
      </c>
      <c r="Q240" s="89"/>
    </row>
    <row r="241" spans="2:17">
      <c r="B241" s="90">
        <f t="shared" si="24"/>
        <v>49796</v>
      </c>
      <c r="C241" s="91"/>
      <c r="D241" s="92">
        <f t="shared" si="26"/>
        <v>745</v>
      </c>
      <c r="E241" s="93"/>
      <c r="F241" s="92">
        <f t="shared" si="31"/>
        <v>833.25055816432405</v>
      </c>
      <c r="G241" s="93"/>
      <c r="H241" s="92">
        <f t="shared" si="28"/>
        <v>-88.250558164324104</v>
      </c>
      <c r="I241" s="93"/>
      <c r="J241" s="51">
        <f t="shared" si="29"/>
        <v>49796</v>
      </c>
      <c r="K241" s="84">
        <f t="shared" si="25"/>
        <v>-54589.935734402367</v>
      </c>
      <c r="L241" s="84"/>
      <c r="M241" s="52">
        <f t="shared" si="30"/>
        <v>1</v>
      </c>
      <c r="N241" s="92">
        <f t="shared" si="27"/>
        <v>0</v>
      </c>
      <c r="O241" s="93"/>
      <c r="P241" s="88">
        <v>0</v>
      </c>
      <c r="Q241" s="89"/>
    </row>
    <row r="242" spans="2:17">
      <c r="B242" s="90">
        <f t="shared" si="24"/>
        <v>49827</v>
      </c>
      <c r="C242" s="91"/>
      <c r="D242" s="92">
        <f t="shared" si="26"/>
        <v>745</v>
      </c>
      <c r="E242" s="93"/>
      <c r="F242" s="92">
        <f t="shared" si="31"/>
        <v>834.61847783064388</v>
      </c>
      <c r="G242" s="93"/>
      <c r="H242" s="92">
        <f t="shared" si="28"/>
        <v>-89.618477830643883</v>
      </c>
      <c r="I242" s="93"/>
      <c r="J242" s="51">
        <f t="shared" si="29"/>
        <v>49827</v>
      </c>
      <c r="K242" s="84">
        <f t="shared" si="25"/>
        <v>-55424.554212233008</v>
      </c>
      <c r="L242" s="84"/>
      <c r="M242" s="52">
        <f t="shared" si="30"/>
        <v>1</v>
      </c>
      <c r="N242" s="92">
        <f t="shared" si="27"/>
        <v>0</v>
      </c>
      <c r="O242" s="93"/>
      <c r="P242" s="88">
        <v>0</v>
      </c>
      <c r="Q242" s="89"/>
    </row>
    <row r="243" spans="2:17">
      <c r="B243" s="90">
        <f t="shared" si="24"/>
        <v>49857</v>
      </c>
      <c r="C243" s="91"/>
      <c r="D243" s="92">
        <f t="shared" si="26"/>
        <v>745</v>
      </c>
      <c r="E243" s="93"/>
      <c r="F243" s="92">
        <f t="shared" si="31"/>
        <v>835.98864316508252</v>
      </c>
      <c r="G243" s="93"/>
      <c r="H243" s="92">
        <f t="shared" si="28"/>
        <v>-90.988643165082522</v>
      </c>
      <c r="I243" s="93"/>
      <c r="J243" s="51">
        <f t="shared" si="29"/>
        <v>49857</v>
      </c>
      <c r="K243" s="84">
        <f t="shared" si="25"/>
        <v>-56260.542855398089</v>
      </c>
      <c r="L243" s="84"/>
      <c r="M243" s="52">
        <f t="shared" si="30"/>
        <v>1</v>
      </c>
      <c r="N243" s="92">
        <f t="shared" si="27"/>
        <v>0</v>
      </c>
      <c r="O243" s="93"/>
      <c r="P243" s="88">
        <v>0</v>
      </c>
      <c r="Q243" s="89"/>
    </row>
    <row r="244" spans="2:17">
      <c r="B244" s="90">
        <f t="shared" si="24"/>
        <v>49888</v>
      </c>
      <c r="C244" s="91"/>
      <c r="D244" s="92">
        <f t="shared" si="26"/>
        <v>745</v>
      </c>
      <c r="E244" s="93"/>
      <c r="F244" s="92">
        <f t="shared" si="31"/>
        <v>837.36105785427856</v>
      </c>
      <c r="G244" s="93"/>
      <c r="H244" s="92">
        <f t="shared" si="28"/>
        <v>-92.361057854278513</v>
      </c>
      <c r="I244" s="93"/>
      <c r="J244" s="51">
        <f t="shared" si="29"/>
        <v>49888</v>
      </c>
      <c r="K244" s="84">
        <f t="shared" si="25"/>
        <v>-57097.903913252369</v>
      </c>
      <c r="L244" s="84"/>
      <c r="M244" s="52">
        <f t="shared" si="30"/>
        <v>1</v>
      </c>
      <c r="N244" s="92">
        <f t="shared" si="27"/>
        <v>0</v>
      </c>
      <c r="O244" s="93"/>
      <c r="P244" s="88">
        <v>0</v>
      </c>
      <c r="Q244" s="89"/>
    </row>
    <row r="245" spans="2:17">
      <c r="B245" s="90">
        <f t="shared" si="24"/>
        <v>49919</v>
      </c>
      <c r="C245" s="91"/>
      <c r="D245" s="92">
        <f t="shared" si="26"/>
        <v>745</v>
      </c>
      <c r="E245" s="93"/>
      <c r="F245" s="92">
        <f t="shared" si="31"/>
        <v>838.73572559092258</v>
      </c>
      <c r="G245" s="93"/>
      <c r="H245" s="92">
        <f t="shared" si="28"/>
        <v>-93.735725590922641</v>
      </c>
      <c r="I245" s="93"/>
      <c r="J245" s="51">
        <f t="shared" si="29"/>
        <v>49919</v>
      </c>
      <c r="K245" s="84">
        <f t="shared" si="25"/>
        <v>-57936.639638843291</v>
      </c>
      <c r="L245" s="84"/>
      <c r="M245" s="52">
        <f t="shared" si="30"/>
        <v>1</v>
      </c>
      <c r="N245" s="92">
        <f t="shared" si="27"/>
        <v>0</v>
      </c>
      <c r="O245" s="93"/>
      <c r="P245" s="88">
        <v>0</v>
      </c>
      <c r="Q245" s="89"/>
    </row>
    <row r="246" spans="2:17">
      <c r="B246" s="90">
        <f t="shared" si="24"/>
        <v>49949</v>
      </c>
      <c r="C246" s="91"/>
      <c r="D246" s="92">
        <f t="shared" si="26"/>
        <v>745</v>
      </c>
      <c r="E246" s="93"/>
      <c r="F246" s="92">
        <f t="shared" si="31"/>
        <v>840.11265007376778</v>
      </c>
      <c r="G246" s="93"/>
      <c r="H246" s="92">
        <f t="shared" si="28"/>
        <v>-95.112650073767725</v>
      </c>
      <c r="I246" s="93"/>
      <c r="J246" s="51">
        <f t="shared" si="29"/>
        <v>49949</v>
      </c>
      <c r="K246" s="84">
        <f t="shared" si="25"/>
        <v>-58776.752288917058</v>
      </c>
      <c r="L246" s="84"/>
      <c r="M246" s="52">
        <f t="shared" si="30"/>
        <v>1</v>
      </c>
      <c r="N246" s="92">
        <f t="shared" si="27"/>
        <v>0</v>
      </c>
      <c r="O246" s="93"/>
      <c r="P246" s="88">
        <v>0</v>
      </c>
      <c r="Q246" s="89"/>
    </row>
    <row r="247" spans="2:17">
      <c r="B247" s="90">
        <f t="shared" si="24"/>
        <v>49980</v>
      </c>
      <c r="C247" s="91"/>
      <c r="D247" s="92">
        <f t="shared" si="26"/>
        <v>745</v>
      </c>
      <c r="E247" s="93"/>
      <c r="F247" s="92">
        <f t="shared" si="31"/>
        <v>841.49183500763888</v>
      </c>
      <c r="G247" s="93"/>
      <c r="H247" s="92">
        <f t="shared" si="28"/>
        <v>-96.491835007638826</v>
      </c>
      <c r="I247" s="93"/>
      <c r="J247" s="51">
        <f t="shared" si="29"/>
        <v>49980</v>
      </c>
      <c r="K247" s="84">
        <f t="shared" si="25"/>
        <v>-59618.244123924698</v>
      </c>
      <c r="L247" s="84"/>
      <c r="M247" s="52">
        <f t="shared" si="30"/>
        <v>1</v>
      </c>
      <c r="N247" s="92">
        <f t="shared" si="27"/>
        <v>0</v>
      </c>
      <c r="O247" s="93"/>
      <c r="P247" s="88">
        <v>0</v>
      </c>
      <c r="Q247" s="89"/>
    </row>
    <row r="248" spans="2:17">
      <c r="B248" s="90">
        <f t="shared" si="24"/>
        <v>50010</v>
      </c>
      <c r="C248" s="91"/>
      <c r="D248" s="92">
        <f t="shared" si="26"/>
        <v>745</v>
      </c>
      <c r="E248" s="93"/>
      <c r="F248" s="92">
        <f t="shared" si="31"/>
        <v>842.87328410344298</v>
      </c>
      <c r="G248" s="93"/>
      <c r="H248" s="92">
        <f t="shared" si="28"/>
        <v>-97.873284103443041</v>
      </c>
      <c r="I248" s="93"/>
      <c r="J248" s="51">
        <f t="shared" si="29"/>
        <v>50010</v>
      </c>
      <c r="K248" s="84">
        <f t="shared" si="25"/>
        <v>-60461.117408028142</v>
      </c>
      <c r="L248" s="84"/>
      <c r="M248" s="52">
        <f t="shared" si="30"/>
        <v>1</v>
      </c>
      <c r="N248" s="92">
        <f t="shared" si="27"/>
        <v>0</v>
      </c>
      <c r="O248" s="93"/>
      <c r="P248" s="88">
        <v>0</v>
      </c>
      <c r="Q248" s="89"/>
    </row>
    <row r="249" spans="2:17">
      <c r="B249" s="90">
        <f t="shared" ref="B249:B312" si="32">DATE(YEAR(B248),MONTH(B248)+1,1)</f>
        <v>50041</v>
      </c>
      <c r="C249" s="91"/>
      <c r="D249" s="92">
        <f t="shared" si="26"/>
        <v>745</v>
      </c>
      <c r="E249" s="93"/>
      <c r="F249" s="92">
        <f t="shared" si="31"/>
        <v>844.25700107817954</v>
      </c>
      <c r="G249" s="93"/>
      <c r="H249" s="92">
        <f t="shared" si="28"/>
        <v>-99.257001078179528</v>
      </c>
      <c r="I249" s="93"/>
      <c r="J249" s="51">
        <f t="shared" si="29"/>
        <v>50041</v>
      </c>
      <c r="K249" s="84">
        <f t="shared" ref="K249:K312" si="33">K248-F249-N249-P249</f>
        <v>-61305.37440910632</v>
      </c>
      <c r="L249" s="84"/>
      <c r="M249" s="52">
        <f t="shared" si="30"/>
        <v>1</v>
      </c>
      <c r="N249" s="92">
        <f t="shared" si="27"/>
        <v>0</v>
      </c>
      <c r="O249" s="93"/>
      <c r="P249" s="88">
        <v>0</v>
      </c>
      <c r="Q249" s="89"/>
    </row>
    <row r="250" spans="2:17">
      <c r="B250" s="90">
        <f t="shared" si="32"/>
        <v>50072</v>
      </c>
      <c r="C250" s="91"/>
      <c r="D250" s="92">
        <f t="shared" si="26"/>
        <v>745</v>
      </c>
      <c r="E250" s="93"/>
      <c r="F250" s="92">
        <f t="shared" si="31"/>
        <v>845.64298965494959</v>
      </c>
      <c r="G250" s="93"/>
      <c r="H250" s="92">
        <f t="shared" si="28"/>
        <v>-100.64298965494953</v>
      </c>
      <c r="I250" s="93"/>
      <c r="J250" s="51">
        <f t="shared" si="29"/>
        <v>50072</v>
      </c>
      <c r="K250" s="84">
        <f t="shared" si="33"/>
        <v>-62151.017398761272</v>
      </c>
      <c r="L250" s="84"/>
      <c r="M250" s="52">
        <f t="shared" si="30"/>
        <v>1</v>
      </c>
      <c r="N250" s="92">
        <f t="shared" si="27"/>
        <v>0</v>
      </c>
      <c r="O250" s="93"/>
      <c r="P250" s="88">
        <v>0</v>
      </c>
      <c r="Q250" s="89"/>
    </row>
    <row r="251" spans="2:17">
      <c r="B251" s="90">
        <f t="shared" si="32"/>
        <v>50100</v>
      </c>
      <c r="C251" s="91"/>
      <c r="D251" s="92">
        <f t="shared" si="26"/>
        <v>745</v>
      </c>
      <c r="E251" s="93"/>
      <c r="F251" s="92">
        <f t="shared" si="31"/>
        <v>847.03125356296641</v>
      </c>
      <c r="G251" s="93"/>
      <c r="H251" s="92">
        <f t="shared" si="28"/>
        <v>-102.03125356296641</v>
      </c>
      <c r="I251" s="93"/>
      <c r="J251" s="51">
        <f t="shared" si="29"/>
        <v>50100</v>
      </c>
      <c r="K251" s="84">
        <f t="shared" si="33"/>
        <v>-62998.048652324236</v>
      </c>
      <c r="L251" s="84"/>
      <c r="M251" s="52">
        <f t="shared" si="30"/>
        <v>1</v>
      </c>
      <c r="N251" s="92">
        <f t="shared" si="27"/>
        <v>0</v>
      </c>
      <c r="O251" s="93"/>
      <c r="P251" s="88">
        <v>0</v>
      </c>
      <c r="Q251" s="89"/>
    </row>
    <row r="252" spans="2:17">
      <c r="B252" s="90">
        <f t="shared" si="32"/>
        <v>50131</v>
      </c>
      <c r="C252" s="91"/>
      <c r="D252" s="92">
        <f t="shared" si="26"/>
        <v>745</v>
      </c>
      <c r="E252" s="93"/>
      <c r="F252" s="92">
        <f t="shared" si="31"/>
        <v>848.42179653756557</v>
      </c>
      <c r="G252" s="93"/>
      <c r="H252" s="92">
        <f t="shared" si="28"/>
        <v>-103.42179653756561</v>
      </c>
      <c r="I252" s="93"/>
      <c r="J252" s="51">
        <f t="shared" si="29"/>
        <v>50131</v>
      </c>
      <c r="K252" s="84">
        <f t="shared" si="33"/>
        <v>-63846.470448861801</v>
      </c>
      <c r="L252" s="84"/>
      <c r="M252" s="52">
        <f t="shared" si="30"/>
        <v>1</v>
      </c>
      <c r="N252" s="92">
        <f t="shared" si="27"/>
        <v>0</v>
      </c>
      <c r="O252" s="93"/>
      <c r="P252" s="88">
        <v>0</v>
      </c>
      <c r="Q252" s="89"/>
    </row>
    <row r="253" spans="2:17">
      <c r="B253" s="90">
        <f t="shared" si="32"/>
        <v>50161</v>
      </c>
      <c r="C253" s="91"/>
      <c r="D253" s="92">
        <f t="shared" si="26"/>
        <v>745</v>
      </c>
      <c r="E253" s="93"/>
      <c r="F253" s="92">
        <f t="shared" si="31"/>
        <v>849.81462232021477</v>
      </c>
      <c r="G253" s="93"/>
      <c r="H253" s="92">
        <f t="shared" si="28"/>
        <v>-104.81462232021478</v>
      </c>
      <c r="I253" s="93"/>
      <c r="J253" s="51">
        <f t="shared" si="29"/>
        <v>50161</v>
      </c>
      <c r="K253" s="84">
        <f t="shared" si="33"/>
        <v>-64696.285071182014</v>
      </c>
      <c r="L253" s="84"/>
      <c r="M253" s="52">
        <f t="shared" si="30"/>
        <v>1</v>
      </c>
      <c r="N253" s="92">
        <f t="shared" si="27"/>
        <v>0</v>
      </c>
      <c r="O253" s="93"/>
      <c r="P253" s="88">
        <v>0</v>
      </c>
      <c r="Q253" s="89"/>
    </row>
    <row r="254" spans="2:17">
      <c r="B254" s="90">
        <f t="shared" si="32"/>
        <v>50192</v>
      </c>
      <c r="C254" s="91"/>
      <c r="D254" s="92">
        <f t="shared" si="26"/>
        <v>745</v>
      </c>
      <c r="E254" s="93"/>
      <c r="F254" s="92">
        <f t="shared" si="31"/>
        <v>851.20973465852376</v>
      </c>
      <c r="G254" s="93"/>
      <c r="H254" s="92">
        <f t="shared" si="28"/>
        <v>-106.2097346585238</v>
      </c>
      <c r="I254" s="93"/>
      <c r="J254" s="51">
        <f t="shared" si="29"/>
        <v>50192</v>
      </c>
      <c r="K254" s="84">
        <f t="shared" si="33"/>
        <v>-65547.494805840543</v>
      </c>
      <c r="L254" s="84"/>
      <c r="M254" s="52">
        <f t="shared" si="30"/>
        <v>1</v>
      </c>
      <c r="N254" s="92">
        <f t="shared" si="27"/>
        <v>0</v>
      </c>
      <c r="O254" s="93"/>
      <c r="P254" s="88">
        <v>0</v>
      </c>
      <c r="Q254" s="89"/>
    </row>
    <row r="255" spans="2:17">
      <c r="B255" s="90">
        <f t="shared" si="32"/>
        <v>50222</v>
      </c>
      <c r="C255" s="91"/>
      <c r="D255" s="92">
        <f t="shared" si="26"/>
        <v>745</v>
      </c>
      <c r="E255" s="93"/>
      <c r="F255" s="92">
        <f t="shared" si="31"/>
        <v>852.60713730625491</v>
      </c>
      <c r="G255" s="93"/>
      <c r="H255" s="92">
        <f t="shared" si="28"/>
        <v>-107.60713730625487</v>
      </c>
      <c r="I255" s="93"/>
      <c r="J255" s="51">
        <f t="shared" si="29"/>
        <v>50222</v>
      </c>
      <c r="K255" s="84">
        <f t="shared" si="33"/>
        <v>-66400.101943146801</v>
      </c>
      <c r="L255" s="84"/>
      <c r="M255" s="52">
        <f t="shared" si="30"/>
        <v>1</v>
      </c>
      <c r="N255" s="92">
        <f t="shared" si="27"/>
        <v>0</v>
      </c>
      <c r="O255" s="93"/>
      <c r="P255" s="88">
        <v>0</v>
      </c>
      <c r="Q255" s="89"/>
    </row>
    <row r="256" spans="2:17">
      <c r="B256" s="90">
        <f t="shared" si="32"/>
        <v>50253</v>
      </c>
      <c r="C256" s="91"/>
      <c r="D256" s="92">
        <f t="shared" si="26"/>
        <v>745</v>
      </c>
      <c r="E256" s="93"/>
      <c r="F256" s="92">
        <f t="shared" si="31"/>
        <v>854.00683402333266</v>
      </c>
      <c r="G256" s="93"/>
      <c r="H256" s="92">
        <f t="shared" si="28"/>
        <v>-109.00683402333266</v>
      </c>
      <c r="I256" s="93"/>
      <c r="J256" s="51">
        <f t="shared" si="29"/>
        <v>50253</v>
      </c>
      <c r="K256" s="84">
        <f t="shared" si="33"/>
        <v>-67254.108777170128</v>
      </c>
      <c r="L256" s="84"/>
      <c r="M256" s="52">
        <f t="shared" si="30"/>
        <v>1</v>
      </c>
      <c r="N256" s="92">
        <f t="shared" si="27"/>
        <v>0</v>
      </c>
      <c r="O256" s="93"/>
      <c r="P256" s="88">
        <v>0</v>
      </c>
      <c r="Q256" s="89"/>
    </row>
    <row r="257" spans="2:17">
      <c r="B257" s="90">
        <f t="shared" si="32"/>
        <v>50284</v>
      </c>
      <c r="C257" s="91"/>
      <c r="D257" s="92">
        <f t="shared" si="26"/>
        <v>745</v>
      </c>
      <c r="E257" s="93"/>
      <c r="F257" s="92">
        <f t="shared" si="31"/>
        <v>855.40882857585427</v>
      </c>
      <c r="G257" s="93"/>
      <c r="H257" s="92">
        <f t="shared" si="28"/>
        <v>-110.40882857585429</v>
      </c>
      <c r="I257" s="93"/>
      <c r="J257" s="51">
        <f t="shared" si="29"/>
        <v>50284</v>
      </c>
      <c r="K257" s="84">
        <f t="shared" si="33"/>
        <v>-68109.517605745976</v>
      </c>
      <c r="L257" s="84"/>
      <c r="M257" s="52">
        <f t="shared" si="30"/>
        <v>1</v>
      </c>
      <c r="N257" s="92">
        <f t="shared" si="27"/>
        <v>0</v>
      </c>
      <c r="O257" s="93"/>
      <c r="P257" s="88">
        <v>0</v>
      </c>
      <c r="Q257" s="89"/>
    </row>
    <row r="258" spans="2:17">
      <c r="B258" s="90">
        <f t="shared" si="32"/>
        <v>50314</v>
      </c>
      <c r="C258" s="91"/>
      <c r="D258" s="92">
        <f t="shared" si="26"/>
        <v>745</v>
      </c>
      <c r="E258" s="93"/>
      <c r="F258" s="92">
        <f t="shared" si="31"/>
        <v>856.81312473609967</v>
      </c>
      <c r="G258" s="93"/>
      <c r="H258" s="92">
        <f t="shared" si="28"/>
        <v>-111.81312473609962</v>
      </c>
      <c r="I258" s="93"/>
      <c r="J258" s="51">
        <f t="shared" si="29"/>
        <v>50314</v>
      </c>
      <c r="K258" s="84">
        <f t="shared" si="33"/>
        <v>-68966.330730482077</v>
      </c>
      <c r="L258" s="84"/>
      <c r="M258" s="52">
        <f t="shared" si="30"/>
        <v>1</v>
      </c>
      <c r="N258" s="92">
        <f t="shared" si="27"/>
        <v>0</v>
      </c>
      <c r="O258" s="93"/>
      <c r="P258" s="88">
        <v>0</v>
      </c>
      <c r="Q258" s="89"/>
    </row>
    <row r="259" spans="2:17">
      <c r="B259" s="90">
        <f t="shared" si="32"/>
        <v>50345</v>
      </c>
      <c r="C259" s="91"/>
      <c r="D259" s="92">
        <f t="shared" si="26"/>
        <v>745</v>
      </c>
      <c r="E259" s="93"/>
      <c r="F259" s="92">
        <f t="shared" si="31"/>
        <v>858.21972628254139</v>
      </c>
      <c r="G259" s="93"/>
      <c r="H259" s="92">
        <f t="shared" si="28"/>
        <v>-113.2197262825414</v>
      </c>
      <c r="I259" s="93"/>
      <c r="J259" s="51">
        <f t="shared" si="29"/>
        <v>50345</v>
      </c>
      <c r="K259" s="84">
        <f t="shared" si="33"/>
        <v>-69824.550456764613</v>
      </c>
      <c r="L259" s="84"/>
      <c r="M259" s="52">
        <f t="shared" si="30"/>
        <v>1</v>
      </c>
      <c r="N259" s="92">
        <f t="shared" si="27"/>
        <v>0</v>
      </c>
      <c r="O259" s="93"/>
      <c r="P259" s="88">
        <v>0</v>
      </c>
      <c r="Q259" s="89"/>
    </row>
    <row r="260" spans="2:17">
      <c r="B260" s="90">
        <f t="shared" si="32"/>
        <v>50375</v>
      </c>
      <c r="C260" s="91"/>
      <c r="D260" s="92">
        <f t="shared" si="26"/>
        <v>745</v>
      </c>
      <c r="E260" s="93"/>
      <c r="F260" s="92">
        <f t="shared" si="31"/>
        <v>859.62863699985519</v>
      </c>
      <c r="G260" s="93"/>
      <c r="H260" s="92">
        <f t="shared" si="28"/>
        <v>-114.62863699985523</v>
      </c>
      <c r="I260" s="93"/>
      <c r="J260" s="51">
        <f t="shared" si="29"/>
        <v>50375</v>
      </c>
      <c r="K260" s="84">
        <f t="shared" si="33"/>
        <v>-70684.179093764469</v>
      </c>
      <c r="L260" s="84"/>
      <c r="M260" s="52">
        <f t="shared" si="30"/>
        <v>1</v>
      </c>
      <c r="N260" s="92">
        <f t="shared" si="27"/>
        <v>0</v>
      </c>
      <c r="O260" s="93"/>
      <c r="P260" s="88">
        <v>0</v>
      </c>
      <c r="Q260" s="89"/>
    </row>
    <row r="261" spans="2:17">
      <c r="B261" s="90">
        <f t="shared" si="32"/>
        <v>50406</v>
      </c>
      <c r="C261" s="91"/>
      <c r="D261" s="92">
        <f t="shared" si="26"/>
        <v>745</v>
      </c>
      <c r="E261" s="93"/>
      <c r="F261" s="92">
        <f t="shared" si="31"/>
        <v>861.03986067893004</v>
      </c>
      <c r="G261" s="93"/>
      <c r="H261" s="92">
        <f t="shared" si="28"/>
        <v>-116.03986067893</v>
      </c>
      <c r="I261" s="93"/>
      <c r="J261" s="51">
        <f t="shared" si="29"/>
        <v>50406</v>
      </c>
      <c r="K261" s="84">
        <f t="shared" si="33"/>
        <v>-71545.218954443393</v>
      </c>
      <c r="L261" s="84"/>
      <c r="M261" s="52">
        <f t="shared" si="30"/>
        <v>1</v>
      </c>
      <c r="N261" s="92">
        <f t="shared" si="27"/>
        <v>0</v>
      </c>
      <c r="O261" s="93"/>
      <c r="P261" s="88">
        <v>0</v>
      </c>
      <c r="Q261" s="89"/>
    </row>
    <row r="262" spans="2:17">
      <c r="B262" s="90">
        <f t="shared" si="32"/>
        <v>50437</v>
      </c>
      <c r="C262" s="91"/>
      <c r="D262" s="92">
        <f t="shared" si="26"/>
        <v>745</v>
      </c>
      <c r="E262" s="93"/>
      <c r="F262" s="92">
        <f t="shared" si="31"/>
        <v>862.4534011168779</v>
      </c>
      <c r="G262" s="93"/>
      <c r="H262" s="92">
        <f t="shared" si="28"/>
        <v>-117.4534011168779</v>
      </c>
      <c r="I262" s="93"/>
      <c r="J262" s="51">
        <f t="shared" si="29"/>
        <v>50437</v>
      </c>
      <c r="K262" s="84">
        <f t="shared" si="33"/>
        <v>-72407.672355560266</v>
      </c>
      <c r="L262" s="84"/>
      <c r="M262" s="52">
        <f t="shared" si="30"/>
        <v>1</v>
      </c>
      <c r="N262" s="92">
        <f t="shared" si="27"/>
        <v>0</v>
      </c>
      <c r="O262" s="93"/>
      <c r="P262" s="88">
        <v>0</v>
      </c>
      <c r="Q262" s="89"/>
    </row>
    <row r="263" spans="2:17">
      <c r="B263" s="90">
        <f t="shared" si="32"/>
        <v>50465</v>
      </c>
      <c r="C263" s="91"/>
      <c r="D263" s="92">
        <f t="shared" si="26"/>
        <v>745</v>
      </c>
      <c r="E263" s="93"/>
      <c r="F263" s="92">
        <f t="shared" si="31"/>
        <v>863.86926211704474</v>
      </c>
      <c r="G263" s="93"/>
      <c r="H263" s="92">
        <f t="shared" si="28"/>
        <v>-118.86926211704476</v>
      </c>
      <c r="I263" s="93"/>
      <c r="J263" s="51">
        <f t="shared" si="29"/>
        <v>50465</v>
      </c>
      <c r="K263" s="84">
        <f t="shared" si="33"/>
        <v>-73271.541617677314</v>
      </c>
      <c r="L263" s="84"/>
      <c r="M263" s="52">
        <f t="shared" si="30"/>
        <v>1</v>
      </c>
      <c r="N263" s="92">
        <f t="shared" si="27"/>
        <v>0</v>
      </c>
      <c r="O263" s="93"/>
      <c r="P263" s="88">
        <v>0</v>
      </c>
      <c r="Q263" s="89"/>
    </row>
    <row r="264" spans="2:17">
      <c r="B264" s="90">
        <f t="shared" si="32"/>
        <v>50496</v>
      </c>
      <c r="C264" s="91"/>
      <c r="D264" s="92">
        <f t="shared" si="26"/>
        <v>745</v>
      </c>
      <c r="E264" s="93"/>
      <c r="F264" s="92">
        <f t="shared" si="31"/>
        <v>865.28744748902022</v>
      </c>
      <c r="G264" s="93"/>
      <c r="H264" s="92">
        <f t="shared" si="28"/>
        <v>-120.28744748902024</v>
      </c>
      <c r="I264" s="93"/>
      <c r="J264" s="51">
        <f t="shared" si="29"/>
        <v>50496</v>
      </c>
      <c r="K264" s="84">
        <f t="shared" si="33"/>
        <v>-74136.829065166341</v>
      </c>
      <c r="L264" s="84"/>
      <c r="M264" s="52">
        <f t="shared" si="30"/>
        <v>1</v>
      </c>
      <c r="N264" s="92">
        <f t="shared" si="27"/>
        <v>0</v>
      </c>
      <c r="O264" s="93"/>
      <c r="P264" s="88">
        <v>0</v>
      </c>
      <c r="Q264" s="89"/>
    </row>
    <row r="265" spans="2:17">
      <c r="B265" s="90">
        <f t="shared" si="32"/>
        <v>50526</v>
      </c>
      <c r="C265" s="91"/>
      <c r="D265" s="92">
        <f t="shared" si="26"/>
        <v>745</v>
      </c>
      <c r="E265" s="93"/>
      <c r="F265" s="92">
        <f t="shared" si="31"/>
        <v>866.70796104864803</v>
      </c>
      <c r="G265" s="93"/>
      <c r="H265" s="92">
        <f t="shared" si="28"/>
        <v>-121.70796104864807</v>
      </c>
      <c r="I265" s="93"/>
      <c r="J265" s="51">
        <f t="shared" si="29"/>
        <v>50526</v>
      </c>
      <c r="K265" s="84">
        <f t="shared" si="33"/>
        <v>-75003.537026214995</v>
      </c>
      <c r="L265" s="84"/>
      <c r="M265" s="52">
        <f t="shared" si="30"/>
        <v>1</v>
      </c>
      <c r="N265" s="92">
        <f t="shared" si="27"/>
        <v>0</v>
      </c>
      <c r="O265" s="93"/>
      <c r="P265" s="88">
        <v>0</v>
      </c>
      <c r="Q265" s="89"/>
    </row>
    <row r="266" spans="2:17">
      <c r="B266" s="90">
        <f t="shared" si="32"/>
        <v>50557</v>
      </c>
      <c r="C266" s="91"/>
      <c r="D266" s="92">
        <f t="shared" si="26"/>
        <v>745</v>
      </c>
      <c r="E266" s="93"/>
      <c r="F266" s="92">
        <f t="shared" si="31"/>
        <v>868.13080661803633</v>
      </c>
      <c r="G266" s="93"/>
      <c r="H266" s="92">
        <f t="shared" si="28"/>
        <v>-123.13080661803627</v>
      </c>
      <c r="I266" s="93"/>
      <c r="J266" s="51">
        <f t="shared" si="29"/>
        <v>50557</v>
      </c>
      <c r="K266" s="84">
        <f t="shared" si="33"/>
        <v>-75871.667832833031</v>
      </c>
      <c r="L266" s="84"/>
      <c r="M266" s="52">
        <f t="shared" si="30"/>
        <v>1</v>
      </c>
      <c r="N266" s="92">
        <f t="shared" si="27"/>
        <v>0</v>
      </c>
      <c r="O266" s="93"/>
      <c r="P266" s="88">
        <v>0</v>
      </c>
      <c r="Q266" s="89"/>
    </row>
    <row r="267" spans="2:17">
      <c r="B267" s="90">
        <f t="shared" si="32"/>
        <v>50587</v>
      </c>
      <c r="C267" s="91"/>
      <c r="D267" s="92">
        <f t="shared" si="26"/>
        <v>745</v>
      </c>
      <c r="E267" s="93"/>
      <c r="F267" s="92">
        <f t="shared" si="31"/>
        <v>869.55598802556756</v>
      </c>
      <c r="G267" s="93"/>
      <c r="H267" s="92">
        <f t="shared" si="28"/>
        <v>-124.55598802556756</v>
      </c>
      <c r="I267" s="93"/>
      <c r="J267" s="51">
        <f t="shared" si="29"/>
        <v>50587</v>
      </c>
      <c r="K267" s="84">
        <f t="shared" si="33"/>
        <v>-76741.223820858591</v>
      </c>
      <c r="L267" s="84"/>
      <c r="M267" s="52">
        <f t="shared" si="30"/>
        <v>1</v>
      </c>
      <c r="N267" s="92">
        <f t="shared" si="27"/>
        <v>0</v>
      </c>
      <c r="O267" s="93"/>
      <c r="P267" s="88">
        <v>0</v>
      </c>
      <c r="Q267" s="89"/>
    </row>
    <row r="268" spans="2:17">
      <c r="B268" s="90">
        <f t="shared" si="32"/>
        <v>50618</v>
      </c>
      <c r="C268" s="91"/>
      <c r="D268" s="92">
        <f t="shared" si="26"/>
        <v>745</v>
      </c>
      <c r="E268" s="93"/>
      <c r="F268" s="92">
        <f t="shared" si="31"/>
        <v>870.98350910590955</v>
      </c>
      <c r="G268" s="93"/>
      <c r="H268" s="92">
        <f t="shared" si="28"/>
        <v>-125.9835091059095</v>
      </c>
      <c r="I268" s="93"/>
      <c r="J268" s="51">
        <f t="shared" si="29"/>
        <v>50618</v>
      </c>
      <c r="K268" s="84">
        <f t="shared" si="33"/>
        <v>-77612.207329964498</v>
      </c>
      <c r="L268" s="84"/>
      <c r="M268" s="52">
        <f t="shared" si="30"/>
        <v>1</v>
      </c>
      <c r="N268" s="92">
        <f t="shared" si="27"/>
        <v>0</v>
      </c>
      <c r="O268" s="93"/>
      <c r="P268" s="88">
        <v>0</v>
      </c>
      <c r="Q268" s="89"/>
    </row>
    <row r="269" spans="2:17">
      <c r="B269" s="90">
        <f t="shared" si="32"/>
        <v>50649</v>
      </c>
      <c r="C269" s="91"/>
      <c r="D269" s="92">
        <f t="shared" si="26"/>
        <v>745</v>
      </c>
      <c r="E269" s="93"/>
      <c r="F269" s="92">
        <f t="shared" si="31"/>
        <v>872.41337370002509</v>
      </c>
      <c r="G269" s="93"/>
      <c r="H269" s="92">
        <f t="shared" si="28"/>
        <v>-127.41337370002505</v>
      </c>
      <c r="I269" s="93"/>
      <c r="J269" s="51">
        <f t="shared" si="29"/>
        <v>50649</v>
      </c>
      <c r="K269" s="84">
        <f t="shared" si="33"/>
        <v>-78484.620703664521</v>
      </c>
      <c r="L269" s="84"/>
      <c r="M269" s="52">
        <f t="shared" si="30"/>
        <v>1</v>
      </c>
      <c r="N269" s="92">
        <f t="shared" si="27"/>
        <v>0</v>
      </c>
      <c r="O269" s="93"/>
      <c r="P269" s="88">
        <v>0</v>
      </c>
      <c r="Q269" s="89"/>
    </row>
    <row r="270" spans="2:17">
      <c r="B270" s="90">
        <f t="shared" si="32"/>
        <v>50679</v>
      </c>
      <c r="C270" s="91"/>
      <c r="D270" s="92">
        <f t="shared" si="26"/>
        <v>745</v>
      </c>
      <c r="E270" s="93"/>
      <c r="F270" s="92">
        <f t="shared" si="31"/>
        <v>873.84558565518262</v>
      </c>
      <c r="G270" s="93"/>
      <c r="H270" s="92">
        <f t="shared" si="28"/>
        <v>-128.84558565518259</v>
      </c>
      <c r="I270" s="93"/>
      <c r="J270" s="51">
        <f t="shared" si="29"/>
        <v>50679</v>
      </c>
      <c r="K270" s="84">
        <f t="shared" si="33"/>
        <v>-79358.466289319709</v>
      </c>
      <c r="L270" s="84"/>
      <c r="M270" s="52">
        <f t="shared" si="30"/>
        <v>1</v>
      </c>
      <c r="N270" s="92">
        <f t="shared" si="27"/>
        <v>0</v>
      </c>
      <c r="O270" s="93"/>
      <c r="P270" s="88">
        <v>0</v>
      </c>
      <c r="Q270" s="89"/>
    </row>
    <row r="271" spans="2:17">
      <c r="B271" s="90">
        <f t="shared" si="32"/>
        <v>50710</v>
      </c>
      <c r="C271" s="91"/>
      <c r="D271" s="92">
        <f t="shared" si="26"/>
        <v>745</v>
      </c>
      <c r="E271" s="93"/>
      <c r="F271" s="92">
        <f t="shared" si="31"/>
        <v>875.28014882496655</v>
      </c>
      <c r="G271" s="93"/>
      <c r="H271" s="92">
        <f t="shared" si="28"/>
        <v>-130.28014882496652</v>
      </c>
      <c r="I271" s="93"/>
      <c r="J271" s="51">
        <f t="shared" si="29"/>
        <v>50710</v>
      </c>
      <c r="K271" s="84">
        <f t="shared" si="33"/>
        <v>-80233.746438144677</v>
      </c>
      <c r="L271" s="84"/>
      <c r="M271" s="52">
        <f t="shared" si="30"/>
        <v>1</v>
      </c>
      <c r="N271" s="92">
        <f t="shared" si="27"/>
        <v>0</v>
      </c>
      <c r="O271" s="93"/>
      <c r="P271" s="88">
        <v>0</v>
      </c>
      <c r="Q271" s="89"/>
    </row>
    <row r="272" spans="2:17">
      <c r="B272" s="90">
        <f t="shared" si="32"/>
        <v>50740</v>
      </c>
      <c r="C272" s="91"/>
      <c r="D272" s="92">
        <f t="shared" si="26"/>
        <v>745</v>
      </c>
      <c r="E272" s="93"/>
      <c r="F272" s="92">
        <f t="shared" si="31"/>
        <v>876.71706706928751</v>
      </c>
      <c r="G272" s="93"/>
      <c r="H272" s="92">
        <f t="shared" si="28"/>
        <v>-131.71706706928751</v>
      </c>
      <c r="I272" s="93"/>
      <c r="J272" s="51">
        <f t="shared" si="29"/>
        <v>50740</v>
      </c>
      <c r="K272" s="84">
        <f t="shared" si="33"/>
        <v>-81110.463505213964</v>
      </c>
      <c r="L272" s="84"/>
      <c r="M272" s="52">
        <f t="shared" si="30"/>
        <v>1</v>
      </c>
      <c r="N272" s="92">
        <f t="shared" si="27"/>
        <v>0</v>
      </c>
      <c r="O272" s="93"/>
      <c r="P272" s="88">
        <v>0</v>
      </c>
      <c r="Q272" s="89"/>
    </row>
    <row r="273" spans="2:17">
      <c r="B273" s="90">
        <f t="shared" si="32"/>
        <v>50771</v>
      </c>
      <c r="C273" s="91"/>
      <c r="D273" s="92">
        <f t="shared" si="26"/>
        <v>745</v>
      </c>
      <c r="E273" s="93"/>
      <c r="F273" s="92">
        <f t="shared" si="31"/>
        <v>878.15634425439293</v>
      </c>
      <c r="G273" s="93"/>
      <c r="H273" s="92">
        <f t="shared" si="28"/>
        <v>-133.15634425439291</v>
      </c>
      <c r="I273" s="93"/>
      <c r="J273" s="51">
        <f t="shared" si="29"/>
        <v>50771</v>
      </c>
      <c r="K273" s="84">
        <f t="shared" si="33"/>
        <v>-81988.619849468363</v>
      </c>
      <c r="L273" s="84"/>
      <c r="M273" s="52">
        <f t="shared" si="30"/>
        <v>1</v>
      </c>
      <c r="N273" s="92">
        <f t="shared" si="27"/>
        <v>0</v>
      </c>
      <c r="O273" s="93"/>
      <c r="P273" s="88">
        <v>0</v>
      </c>
      <c r="Q273" s="89"/>
    </row>
    <row r="274" spans="2:17">
      <c r="B274" s="90">
        <f t="shared" si="32"/>
        <v>50802</v>
      </c>
      <c r="C274" s="91"/>
      <c r="D274" s="92">
        <f t="shared" si="26"/>
        <v>745</v>
      </c>
      <c r="E274" s="93"/>
      <c r="F274" s="92">
        <f t="shared" si="31"/>
        <v>879.59798425287727</v>
      </c>
      <c r="G274" s="93"/>
      <c r="H274" s="92">
        <f t="shared" si="28"/>
        <v>-134.59798425287724</v>
      </c>
      <c r="I274" s="93"/>
      <c r="J274" s="51">
        <f t="shared" si="29"/>
        <v>50802</v>
      </c>
      <c r="K274" s="84">
        <f t="shared" si="33"/>
        <v>-82868.217833721239</v>
      </c>
      <c r="L274" s="84"/>
      <c r="M274" s="52">
        <f t="shared" si="30"/>
        <v>1</v>
      </c>
      <c r="N274" s="92">
        <f t="shared" si="27"/>
        <v>0</v>
      </c>
      <c r="O274" s="93"/>
      <c r="P274" s="88">
        <v>0</v>
      </c>
      <c r="Q274" s="89"/>
    </row>
    <row r="275" spans="2:17">
      <c r="B275" s="90">
        <f t="shared" si="32"/>
        <v>50830</v>
      </c>
      <c r="C275" s="91"/>
      <c r="D275" s="92">
        <f t="shared" si="26"/>
        <v>745</v>
      </c>
      <c r="E275" s="93"/>
      <c r="F275" s="92">
        <f t="shared" si="31"/>
        <v>881.04199094369233</v>
      </c>
      <c r="G275" s="93"/>
      <c r="H275" s="92">
        <f t="shared" si="28"/>
        <v>-136.04199094369235</v>
      </c>
      <c r="I275" s="93"/>
      <c r="J275" s="51">
        <f t="shared" si="29"/>
        <v>50830</v>
      </c>
      <c r="K275" s="84">
        <f t="shared" si="33"/>
        <v>-83749.259824664929</v>
      </c>
      <c r="L275" s="84"/>
      <c r="M275" s="52">
        <f t="shared" si="30"/>
        <v>1</v>
      </c>
      <c r="N275" s="92">
        <f t="shared" si="27"/>
        <v>0</v>
      </c>
      <c r="O275" s="93"/>
      <c r="P275" s="88">
        <v>0</v>
      </c>
      <c r="Q275" s="89"/>
    </row>
    <row r="276" spans="2:17">
      <c r="B276" s="90">
        <f t="shared" si="32"/>
        <v>50861</v>
      </c>
      <c r="C276" s="91"/>
      <c r="D276" s="92">
        <f t="shared" si="26"/>
        <v>745</v>
      </c>
      <c r="E276" s="93"/>
      <c r="F276" s="92">
        <f t="shared" si="31"/>
        <v>882.48836821215821</v>
      </c>
      <c r="G276" s="93"/>
      <c r="H276" s="92">
        <f t="shared" si="28"/>
        <v>-137.48836821215824</v>
      </c>
      <c r="I276" s="93"/>
      <c r="J276" s="51">
        <f t="shared" si="29"/>
        <v>50861</v>
      </c>
      <c r="K276" s="84">
        <f t="shared" si="33"/>
        <v>-84631.748192877087</v>
      </c>
      <c r="L276" s="84"/>
      <c r="M276" s="52">
        <f t="shared" si="30"/>
        <v>1</v>
      </c>
      <c r="N276" s="92">
        <f t="shared" si="27"/>
        <v>0</v>
      </c>
      <c r="O276" s="93"/>
      <c r="P276" s="88">
        <v>0</v>
      </c>
      <c r="Q276" s="89"/>
    </row>
    <row r="277" spans="2:17">
      <c r="B277" s="90">
        <f t="shared" si="32"/>
        <v>50891</v>
      </c>
      <c r="C277" s="91"/>
      <c r="D277" s="92">
        <f t="shared" ref="D277:D340" si="34">$E$8</f>
        <v>745</v>
      </c>
      <c r="E277" s="93"/>
      <c r="F277" s="92">
        <f t="shared" si="31"/>
        <v>883.93711994997318</v>
      </c>
      <c r="G277" s="93"/>
      <c r="H277" s="92">
        <f t="shared" si="28"/>
        <v>-138.93711994997321</v>
      </c>
      <c r="I277" s="93"/>
      <c r="J277" s="51">
        <f t="shared" si="29"/>
        <v>50891</v>
      </c>
      <c r="K277" s="84">
        <f t="shared" si="33"/>
        <v>-85515.68531282706</v>
      </c>
      <c r="L277" s="84"/>
      <c r="M277" s="52">
        <f t="shared" si="30"/>
        <v>1</v>
      </c>
      <c r="N277" s="92">
        <f t="shared" ref="N277:N340" si="35">SUM((MONTH(B277)=$T$34)*($E$16))</f>
        <v>0</v>
      </c>
      <c r="O277" s="93"/>
      <c r="P277" s="88">
        <v>0</v>
      </c>
      <c r="Q277" s="89"/>
    </row>
    <row r="278" spans="2:17">
      <c r="B278" s="90">
        <f t="shared" si="32"/>
        <v>50922</v>
      </c>
      <c r="C278" s="91"/>
      <c r="D278" s="92">
        <f t="shared" si="34"/>
        <v>745</v>
      </c>
      <c r="E278" s="93"/>
      <c r="F278" s="92">
        <f t="shared" si="31"/>
        <v>885.38825005522438</v>
      </c>
      <c r="G278" s="93"/>
      <c r="H278" s="92">
        <f t="shared" ref="H278:H341" si="36">K277*$E$12/12</f>
        <v>-140.3882500552244</v>
      </c>
      <c r="I278" s="93"/>
      <c r="J278" s="51">
        <f t="shared" ref="J278:J341" si="37">B278</f>
        <v>50922</v>
      </c>
      <c r="K278" s="84">
        <f t="shared" si="33"/>
        <v>-86401.073562882288</v>
      </c>
      <c r="L278" s="84"/>
      <c r="M278" s="52">
        <f t="shared" ref="M278:M341" si="38">IF(K278&gt;0,2,1)</f>
        <v>1</v>
      </c>
      <c r="N278" s="92">
        <f t="shared" si="35"/>
        <v>0</v>
      </c>
      <c r="O278" s="93"/>
      <c r="P278" s="88">
        <v>0</v>
      </c>
      <c r="Q278" s="89"/>
    </row>
    <row r="279" spans="2:17">
      <c r="B279" s="90">
        <f t="shared" si="32"/>
        <v>50952</v>
      </c>
      <c r="C279" s="91"/>
      <c r="D279" s="92">
        <f t="shared" si="34"/>
        <v>745</v>
      </c>
      <c r="E279" s="93"/>
      <c r="F279" s="92">
        <f t="shared" ref="F279:F342" si="39">D279-H279</f>
        <v>886.84176243239835</v>
      </c>
      <c r="G279" s="93"/>
      <c r="H279" s="92">
        <f t="shared" si="36"/>
        <v>-141.84176243239841</v>
      </c>
      <c r="I279" s="93"/>
      <c r="J279" s="51">
        <f t="shared" si="37"/>
        <v>50952</v>
      </c>
      <c r="K279" s="84">
        <f t="shared" si="33"/>
        <v>-87287.91532531468</v>
      </c>
      <c r="L279" s="84"/>
      <c r="M279" s="52">
        <f t="shared" si="38"/>
        <v>1</v>
      </c>
      <c r="N279" s="92">
        <f t="shared" si="35"/>
        <v>0</v>
      </c>
      <c r="O279" s="93"/>
      <c r="P279" s="88">
        <v>0</v>
      </c>
      <c r="Q279" s="89"/>
    </row>
    <row r="280" spans="2:17">
      <c r="B280" s="90">
        <f t="shared" si="32"/>
        <v>50983</v>
      </c>
      <c r="C280" s="91"/>
      <c r="D280" s="92">
        <f t="shared" si="34"/>
        <v>745</v>
      </c>
      <c r="E280" s="93"/>
      <c r="F280" s="92">
        <f t="shared" si="39"/>
        <v>888.29766099239157</v>
      </c>
      <c r="G280" s="93"/>
      <c r="H280" s="92">
        <f t="shared" si="36"/>
        <v>-143.2976609923916</v>
      </c>
      <c r="I280" s="93"/>
      <c r="J280" s="51">
        <f t="shared" si="37"/>
        <v>50983</v>
      </c>
      <c r="K280" s="84">
        <f t="shared" si="33"/>
        <v>-88176.212986307073</v>
      </c>
      <c r="L280" s="84"/>
      <c r="M280" s="52">
        <f t="shared" si="38"/>
        <v>1</v>
      </c>
      <c r="N280" s="92">
        <f t="shared" si="35"/>
        <v>0</v>
      </c>
      <c r="O280" s="93"/>
      <c r="P280" s="88">
        <v>0</v>
      </c>
      <c r="Q280" s="89"/>
    </row>
    <row r="281" spans="2:17">
      <c r="B281" s="90">
        <f t="shared" si="32"/>
        <v>51014</v>
      </c>
      <c r="C281" s="91"/>
      <c r="D281" s="92">
        <f t="shared" si="34"/>
        <v>745</v>
      </c>
      <c r="E281" s="93"/>
      <c r="F281" s="92">
        <f t="shared" si="39"/>
        <v>889.75594965252071</v>
      </c>
      <c r="G281" s="93"/>
      <c r="H281" s="92">
        <f t="shared" si="36"/>
        <v>-144.75594965252077</v>
      </c>
      <c r="I281" s="93"/>
      <c r="J281" s="51">
        <f t="shared" si="37"/>
        <v>51014</v>
      </c>
      <c r="K281" s="84">
        <f t="shared" si="33"/>
        <v>-89065.968935959594</v>
      </c>
      <c r="L281" s="84"/>
      <c r="M281" s="52">
        <f t="shared" si="38"/>
        <v>1</v>
      </c>
      <c r="N281" s="92">
        <f t="shared" si="35"/>
        <v>0</v>
      </c>
      <c r="O281" s="93"/>
      <c r="P281" s="88">
        <v>0</v>
      </c>
      <c r="Q281" s="89"/>
    </row>
    <row r="282" spans="2:17">
      <c r="B282" s="90">
        <f t="shared" si="32"/>
        <v>51044</v>
      </c>
      <c r="C282" s="91"/>
      <c r="D282" s="92">
        <f t="shared" si="34"/>
        <v>745</v>
      </c>
      <c r="E282" s="93"/>
      <c r="F282" s="92">
        <f t="shared" si="39"/>
        <v>891.21663233653362</v>
      </c>
      <c r="G282" s="93"/>
      <c r="H282" s="92">
        <f t="shared" si="36"/>
        <v>-146.21663233653365</v>
      </c>
      <c r="I282" s="93"/>
      <c r="J282" s="51">
        <f t="shared" si="37"/>
        <v>51044</v>
      </c>
      <c r="K282" s="84">
        <f t="shared" si="33"/>
        <v>-89957.185568296132</v>
      </c>
      <c r="L282" s="84"/>
      <c r="M282" s="52">
        <f t="shared" si="38"/>
        <v>1</v>
      </c>
      <c r="N282" s="92">
        <f t="shared" si="35"/>
        <v>0</v>
      </c>
      <c r="O282" s="93"/>
      <c r="P282" s="88">
        <v>0</v>
      </c>
      <c r="Q282" s="89"/>
    </row>
    <row r="283" spans="2:17">
      <c r="B283" s="90">
        <f t="shared" si="32"/>
        <v>51075</v>
      </c>
      <c r="C283" s="91"/>
      <c r="D283" s="92">
        <f t="shared" si="34"/>
        <v>745</v>
      </c>
      <c r="E283" s="93"/>
      <c r="F283" s="92">
        <f t="shared" si="39"/>
        <v>892.67971297461952</v>
      </c>
      <c r="G283" s="93"/>
      <c r="H283" s="92">
        <f t="shared" si="36"/>
        <v>-147.67971297461949</v>
      </c>
      <c r="I283" s="93"/>
      <c r="J283" s="51">
        <f t="shared" si="37"/>
        <v>51075</v>
      </c>
      <c r="K283" s="84">
        <f t="shared" si="33"/>
        <v>-90849.865281270759</v>
      </c>
      <c r="L283" s="84"/>
      <c r="M283" s="52">
        <f t="shared" si="38"/>
        <v>1</v>
      </c>
      <c r="N283" s="92">
        <f t="shared" si="35"/>
        <v>0</v>
      </c>
      <c r="O283" s="93"/>
      <c r="P283" s="88">
        <v>0</v>
      </c>
      <c r="Q283" s="89"/>
    </row>
    <row r="284" spans="2:17">
      <c r="B284" s="90">
        <f t="shared" si="32"/>
        <v>51105</v>
      </c>
      <c r="C284" s="91"/>
      <c r="D284" s="92">
        <f t="shared" si="34"/>
        <v>745</v>
      </c>
      <c r="E284" s="93"/>
      <c r="F284" s="92">
        <f t="shared" si="39"/>
        <v>894.14519550341947</v>
      </c>
      <c r="G284" s="93"/>
      <c r="H284" s="92">
        <f t="shared" si="36"/>
        <v>-149.1451955034195</v>
      </c>
      <c r="I284" s="93"/>
      <c r="J284" s="51">
        <f t="shared" si="37"/>
        <v>51105</v>
      </c>
      <c r="K284" s="84">
        <f t="shared" si="33"/>
        <v>-91744.010476774172</v>
      </c>
      <c r="L284" s="84"/>
      <c r="M284" s="52">
        <f t="shared" si="38"/>
        <v>1</v>
      </c>
      <c r="N284" s="92">
        <f t="shared" si="35"/>
        <v>0</v>
      </c>
      <c r="O284" s="93"/>
      <c r="P284" s="88">
        <v>0</v>
      </c>
      <c r="Q284" s="89"/>
    </row>
    <row r="285" spans="2:17">
      <c r="B285" s="90">
        <f t="shared" si="32"/>
        <v>51136</v>
      </c>
      <c r="C285" s="91"/>
      <c r="D285" s="92">
        <f t="shared" si="34"/>
        <v>745</v>
      </c>
      <c r="E285" s="93"/>
      <c r="F285" s="92">
        <f t="shared" si="39"/>
        <v>895.61308386603764</v>
      </c>
      <c r="G285" s="93"/>
      <c r="H285" s="92">
        <f t="shared" si="36"/>
        <v>-150.61308386603758</v>
      </c>
      <c r="I285" s="93"/>
      <c r="J285" s="51">
        <f t="shared" si="37"/>
        <v>51136</v>
      </c>
      <c r="K285" s="84">
        <f t="shared" si="33"/>
        <v>-92639.623560640204</v>
      </c>
      <c r="L285" s="84"/>
      <c r="M285" s="52">
        <f t="shared" si="38"/>
        <v>1</v>
      </c>
      <c r="N285" s="92">
        <f t="shared" si="35"/>
        <v>0</v>
      </c>
      <c r="O285" s="93"/>
      <c r="P285" s="88">
        <v>0</v>
      </c>
      <c r="Q285" s="89"/>
    </row>
    <row r="286" spans="2:17">
      <c r="B286" s="90">
        <f t="shared" si="32"/>
        <v>51167</v>
      </c>
      <c r="C286" s="91"/>
      <c r="D286" s="92">
        <f t="shared" si="34"/>
        <v>745</v>
      </c>
      <c r="E286" s="93"/>
      <c r="F286" s="92">
        <f t="shared" si="39"/>
        <v>897.08338201205095</v>
      </c>
      <c r="G286" s="93"/>
      <c r="H286" s="92">
        <f t="shared" si="36"/>
        <v>-152.08338201205098</v>
      </c>
      <c r="I286" s="93"/>
      <c r="J286" s="51">
        <f t="shared" si="37"/>
        <v>51167</v>
      </c>
      <c r="K286" s="84">
        <f t="shared" si="33"/>
        <v>-93536.70694265225</v>
      </c>
      <c r="L286" s="84"/>
      <c r="M286" s="52">
        <f t="shared" si="38"/>
        <v>1</v>
      </c>
      <c r="N286" s="92">
        <f t="shared" si="35"/>
        <v>0</v>
      </c>
      <c r="O286" s="93"/>
      <c r="P286" s="88">
        <v>0</v>
      </c>
      <c r="Q286" s="89"/>
    </row>
    <row r="287" spans="2:17">
      <c r="B287" s="90">
        <f t="shared" si="32"/>
        <v>51196</v>
      </c>
      <c r="C287" s="91"/>
      <c r="D287" s="92">
        <f t="shared" si="34"/>
        <v>745</v>
      </c>
      <c r="E287" s="93"/>
      <c r="F287" s="92">
        <f t="shared" si="39"/>
        <v>898.55609389752078</v>
      </c>
      <c r="G287" s="93"/>
      <c r="H287" s="92">
        <f t="shared" si="36"/>
        <v>-153.55609389752075</v>
      </c>
      <c r="I287" s="93"/>
      <c r="J287" s="51">
        <f t="shared" si="37"/>
        <v>51196</v>
      </c>
      <c r="K287" s="84">
        <f t="shared" si="33"/>
        <v>-94435.263036549775</v>
      </c>
      <c r="L287" s="84"/>
      <c r="M287" s="52">
        <f t="shared" si="38"/>
        <v>1</v>
      </c>
      <c r="N287" s="92">
        <f t="shared" si="35"/>
        <v>0</v>
      </c>
      <c r="O287" s="93"/>
      <c r="P287" s="88">
        <v>0</v>
      </c>
      <c r="Q287" s="89"/>
    </row>
    <row r="288" spans="2:17">
      <c r="B288" s="90">
        <f t="shared" si="32"/>
        <v>51227</v>
      </c>
      <c r="C288" s="91"/>
      <c r="D288" s="92">
        <f t="shared" si="34"/>
        <v>745</v>
      </c>
      <c r="E288" s="93"/>
      <c r="F288" s="92">
        <f t="shared" si="39"/>
        <v>900.03122348500256</v>
      </c>
      <c r="G288" s="93"/>
      <c r="H288" s="92">
        <f t="shared" si="36"/>
        <v>-155.03122348500253</v>
      </c>
      <c r="I288" s="93"/>
      <c r="J288" s="51">
        <f t="shared" si="37"/>
        <v>51227</v>
      </c>
      <c r="K288" s="84">
        <f t="shared" si="33"/>
        <v>-95335.294260034774</v>
      </c>
      <c r="L288" s="84"/>
      <c r="M288" s="52">
        <f t="shared" si="38"/>
        <v>1</v>
      </c>
      <c r="N288" s="92">
        <f t="shared" si="35"/>
        <v>0</v>
      </c>
      <c r="O288" s="93"/>
      <c r="P288" s="88">
        <v>0</v>
      </c>
      <c r="Q288" s="89"/>
    </row>
    <row r="289" spans="2:17">
      <c r="B289" s="90">
        <f t="shared" si="32"/>
        <v>51257</v>
      </c>
      <c r="C289" s="91"/>
      <c r="D289" s="92">
        <f t="shared" si="34"/>
        <v>745</v>
      </c>
      <c r="E289" s="93"/>
      <c r="F289" s="92">
        <f t="shared" si="39"/>
        <v>901.50877474355707</v>
      </c>
      <c r="G289" s="93"/>
      <c r="H289" s="92">
        <f t="shared" si="36"/>
        <v>-156.50877474355707</v>
      </c>
      <c r="I289" s="93"/>
      <c r="J289" s="51">
        <f t="shared" si="37"/>
        <v>51257</v>
      </c>
      <c r="K289" s="84">
        <f t="shared" si="33"/>
        <v>-96236.803034778335</v>
      </c>
      <c r="L289" s="84"/>
      <c r="M289" s="52">
        <f t="shared" si="38"/>
        <v>1</v>
      </c>
      <c r="N289" s="92">
        <f t="shared" si="35"/>
        <v>0</v>
      </c>
      <c r="O289" s="93"/>
      <c r="P289" s="88">
        <v>0</v>
      </c>
      <c r="Q289" s="89"/>
    </row>
    <row r="290" spans="2:17">
      <c r="B290" s="90">
        <f t="shared" si="32"/>
        <v>51288</v>
      </c>
      <c r="C290" s="91"/>
      <c r="D290" s="92">
        <f t="shared" si="34"/>
        <v>745</v>
      </c>
      <c r="E290" s="93"/>
      <c r="F290" s="92">
        <f t="shared" si="39"/>
        <v>902.98875164876108</v>
      </c>
      <c r="G290" s="93"/>
      <c r="H290" s="92">
        <f t="shared" si="36"/>
        <v>-157.98875164876108</v>
      </c>
      <c r="I290" s="93"/>
      <c r="J290" s="51">
        <f t="shared" si="37"/>
        <v>51288</v>
      </c>
      <c r="K290" s="84">
        <f t="shared" si="33"/>
        <v>-97139.7917864271</v>
      </c>
      <c r="L290" s="84"/>
      <c r="M290" s="52">
        <f t="shared" si="38"/>
        <v>1</v>
      </c>
      <c r="N290" s="92">
        <f t="shared" si="35"/>
        <v>0</v>
      </c>
      <c r="O290" s="93"/>
      <c r="P290" s="88">
        <v>0</v>
      </c>
      <c r="Q290" s="89"/>
    </row>
    <row r="291" spans="2:17">
      <c r="B291" s="90">
        <f t="shared" si="32"/>
        <v>51318</v>
      </c>
      <c r="C291" s="91"/>
      <c r="D291" s="92">
        <f t="shared" si="34"/>
        <v>745</v>
      </c>
      <c r="E291" s="93"/>
      <c r="F291" s="92">
        <f t="shared" si="39"/>
        <v>904.47115818271777</v>
      </c>
      <c r="G291" s="93"/>
      <c r="H291" s="92">
        <f t="shared" si="36"/>
        <v>-159.4711581827178</v>
      </c>
      <c r="I291" s="93"/>
      <c r="J291" s="51">
        <f t="shared" si="37"/>
        <v>51318</v>
      </c>
      <c r="K291" s="84">
        <f t="shared" si="33"/>
        <v>-98044.262944609814</v>
      </c>
      <c r="L291" s="84"/>
      <c r="M291" s="52">
        <f t="shared" si="38"/>
        <v>1</v>
      </c>
      <c r="N291" s="92">
        <f t="shared" si="35"/>
        <v>0</v>
      </c>
      <c r="O291" s="93"/>
      <c r="P291" s="88">
        <v>0</v>
      </c>
      <c r="Q291" s="89"/>
    </row>
    <row r="292" spans="2:17">
      <c r="B292" s="90">
        <f t="shared" si="32"/>
        <v>51349</v>
      </c>
      <c r="C292" s="91"/>
      <c r="D292" s="92">
        <f t="shared" si="34"/>
        <v>745</v>
      </c>
      <c r="E292" s="93"/>
      <c r="F292" s="92">
        <f t="shared" si="39"/>
        <v>905.95599833406777</v>
      </c>
      <c r="G292" s="93"/>
      <c r="H292" s="92">
        <f t="shared" si="36"/>
        <v>-160.95599833406777</v>
      </c>
      <c r="I292" s="93"/>
      <c r="J292" s="51">
        <f t="shared" si="37"/>
        <v>51349</v>
      </c>
      <c r="K292" s="84">
        <f t="shared" si="33"/>
        <v>-98950.218942943888</v>
      </c>
      <c r="L292" s="84"/>
      <c r="M292" s="52">
        <f t="shared" si="38"/>
        <v>1</v>
      </c>
      <c r="N292" s="92">
        <f t="shared" si="35"/>
        <v>0</v>
      </c>
      <c r="O292" s="93"/>
      <c r="P292" s="88">
        <v>0</v>
      </c>
      <c r="Q292" s="89"/>
    </row>
    <row r="293" spans="2:17">
      <c r="B293" s="90">
        <f t="shared" si="32"/>
        <v>51380</v>
      </c>
      <c r="C293" s="91"/>
      <c r="D293" s="92">
        <f t="shared" si="34"/>
        <v>745</v>
      </c>
      <c r="E293" s="93"/>
      <c r="F293" s="92">
        <f t="shared" si="39"/>
        <v>907.4432760979995</v>
      </c>
      <c r="G293" s="93"/>
      <c r="H293" s="92">
        <f t="shared" si="36"/>
        <v>-162.44327609799953</v>
      </c>
      <c r="I293" s="93"/>
      <c r="J293" s="51">
        <f t="shared" si="37"/>
        <v>51380</v>
      </c>
      <c r="K293" s="84">
        <f t="shared" si="33"/>
        <v>-99857.662219041886</v>
      </c>
      <c r="L293" s="84"/>
      <c r="M293" s="52">
        <f t="shared" si="38"/>
        <v>1</v>
      </c>
      <c r="N293" s="92">
        <f t="shared" si="35"/>
        <v>0</v>
      </c>
      <c r="O293" s="93"/>
      <c r="P293" s="88">
        <v>0</v>
      </c>
      <c r="Q293" s="89"/>
    </row>
    <row r="294" spans="2:17">
      <c r="B294" s="90">
        <f t="shared" si="32"/>
        <v>51410</v>
      </c>
      <c r="C294" s="91"/>
      <c r="D294" s="92">
        <f t="shared" si="34"/>
        <v>745</v>
      </c>
      <c r="E294" s="93"/>
      <c r="F294" s="92">
        <f t="shared" si="39"/>
        <v>908.93299547626043</v>
      </c>
      <c r="G294" s="93"/>
      <c r="H294" s="92">
        <f t="shared" si="36"/>
        <v>-163.9329954762604</v>
      </c>
      <c r="I294" s="93"/>
      <c r="J294" s="51">
        <f t="shared" si="37"/>
        <v>51410</v>
      </c>
      <c r="K294" s="84">
        <f t="shared" si="33"/>
        <v>-100766.59521451815</v>
      </c>
      <c r="L294" s="84"/>
      <c r="M294" s="52">
        <f t="shared" si="38"/>
        <v>1</v>
      </c>
      <c r="N294" s="92">
        <f t="shared" si="35"/>
        <v>0</v>
      </c>
      <c r="O294" s="93"/>
      <c r="P294" s="88">
        <v>0</v>
      </c>
      <c r="Q294" s="89"/>
    </row>
    <row r="295" spans="2:17">
      <c r="B295" s="90">
        <f t="shared" si="32"/>
        <v>51441</v>
      </c>
      <c r="C295" s="91"/>
      <c r="D295" s="92">
        <f t="shared" si="34"/>
        <v>745</v>
      </c>
      <c r="E295" s="93"/>
      <c r="F295" s="92">
        <f t="shared" si="39"/>
        <v>910.42516047716731</v>
      </c>
      <c r="G295" s="93"/>
      <c r="H295" s="92">
        <f t="shared" si="36"/>
        <v>-165.42516047716728</v>
      </c>
      <c r="I295" s="93"/>
      <c r="J295" s="51">
        <f t="shared" si="37"/>
        <v>51441</v>
      </c>
      <c r="K295" s="84">
        <f t="shared" si="33"/>
        <v>-101677.02037499532</v>
      </c>
      <c r="L295" s="84"/>
      <c r="M295" s="52">
        <f t="shared" si="38"/>
        <v>1</v>
      </c>
      <c r="N295" s="92">
        <f t="shared" si="35"/>
        <v>0</v>
      </c>
      <c r="O295" s="93"/>
      <c r="P295" s="88">
        <v>0</v>
      </c>
      <c r="Q295" s="89"/>
    </row>
    <row r="296" spans="2:17">
      <c r="B296" s="90">
        <f t="shared" si="32"/>
        <v>51471</v>
      </c>
      <c r="C296" s="91"/>
      <c r="D296" s="92">
        <f t="shared" si="34"/>
        <v>745</v>
      </c>
      <c r="E296" s="93"/>
      <c r="F296" s="92">
        <f t="shared" si="39"/>
        <v>911.91977511561731</v>
      </c>
      <c r="G296" s="93"/>
      <c r="H296" s="92">
        <f t="shared" si="36"/>
        <v>-166.91977511561731</v>
      </c>
      <c r="I296" s="93"/>
      <c r="J296" s="51">
        <f t="shared" si="37"/>
        <v>51471</v>
      </c>
      <c r="K296" s="84">
        <f t="shared" si="33"/>
        <v>-102588.94015011094</v>
      </c>
      <c r="L296" s="84"/>
      <c r="M296" s="52">
        <f t="shared" si="38"/>
        <v>1</v>
      </c>
      <c r="N296" s="92">
        <f t="shared" si="35"/>
        <v>0</v>
      </c>
      <c r="O296" s="93"/>
      <c r="P296" s="88">
        <v>0</v>
      </c>
      <c r="Q296" s="89"/>
    </row>
    <row r="297" spans="2:17">
      <c r="B297" s="90">
        <f t="shared" si="32"/>
        <v>51502</v>
      </c>
      <c r="C297" s="91"/>
      <c r="D297" s="92">
        <f t="shared" si="34"/>
        <v>745</v>
      </c>
      <c r="E297" s="93"/>
      <c r="F297" s="92">
        <f t="shared" si="39"/>
        <v>913.41684341309883</v>
      </c>
      <c r="G297" s="93"/>
      <c r="H297" s="92">
        <f t="shared" si="36"/>
        <v>-168.41684341309877</v>
      </c>
      <c r="I297" s="93"/>
      <c r="J297" s="51">
        <f t="shared" si="37"/>
        <v>51502</v>
      </c>
      <c r="K297" s="84">
        <f t="shared" si="33"/>
        <v>-103502.35699352404</v>
      </c>
      <c r="L297" s="84"/>
      <c r="M297" s="52">
        <f t="shared" si="38"/>
        <v>1</v>
      </c>
      <c r="N297" s="92">
        <f t="shared" si="35"/>
        <v>0</v>
      </c>
      <c r="O297" s="93"/>
      <c r="P297" s="88">
        <v>0</v>
      </c>
      <c r="Q297" s="89"/>
    </row>
    <row r="298" spans="2:17">
      <c r="B298" s="90">
        <f t="shared" si="32"/>
        <v>51533</v>
      </c>
      <c r="C298" s="91"/>
      <c r="D298" s="92">
        <f t="shared" si="34"/>
        <v>745</v>
      </c>
      <c r="E298" s="93"/>
      <c r="F298" s="92">
        <f t="shared" si="39"/>
        <v>914.91636939770194</v>
      </c>
      <c r="G298" s="93"/>
      <c r="H298" s="92">
        <f t="shared" si="36"/>
        <v>-169.91636939770194</v>
      </c>
      <c r="I298" s="93"/>
      <c r="J298" s="51">
        <f t="shared" si="37"/>
        <v>51533</v>
      </c>
      <c r="K298" s="84">
        <f t="shared" si="33"/>
        <v>-104417.27336292174</v>
      </c>
      <c r="L298" s="84"/>
      <c r="M298" s="52">
        <f t="shared" si="38"/>
        <v>1</v>
      </c>
      <c r="N298" s="92">
        <f t="shared" si="35"/>
        <v>0</v>
      </c>
      <c r="O298" s="93"/>
      <c r="P298" s="88">
        <v>0</v>
      </c>
      <c r="Q298" s="89"/>
    </row>
    <row r="299" spans="2:17">
      <c r="B299" s="90">
        <f t="shared" si="32"/>
        <v>51561</v>
      </c>
      <c r="C299" s="91"/>
      <c r="D299" s="92">
        <f t="shared" si="34"/>
        <v>745</v>
      </c>
      <c r="E299" s="93"/>
      <c r="F299" s="92">
        <f t="shared" si="39"/>
        <v>916.41835710412988</v>
      </c>
      <c r="G299" s="93"/>
      <c r="H299" s="92">
        <f t="shared" si="36"/>
        <v>-171.41835710412985</v>
      </c>
      <c r="I299" s="93"/>
      <c r="J299" s="51">
        <f t="shared" si="37"/>
        <v>51561</v>
      </c>
      <c r="K299" s="84">
        <f t="shared" si="33"/>
        <v>-105333.69172002588</v>
      </c>
      <c r="L299" s="84"/>
      <c r="M299" s="52">
        <f t="shared" si="38"/>
        <v>1</v>
      </c>
      <c r="N299" s="92">
        <f t="shared" si="35"/>
        <v>0</v>
      </c>
      <c r="O299" s="93"/>
      <c r="P299" s="88">
        <v>0</v>
      </c>
      <c r="Q299" s="89"/>
    </row>
    <row r="300" spans="2:17">
      <c r="B300" s="90">
        <f t="shared" si="32"/>
        <v>51592</v>
      </c>
      <c r="C300" s="91"/>
      <c r="D300" s="92">
        <f t="shared" si="34"/>
        <v>745</v>
      </c>
      <c r="E300" s="93"/>
      <c r="F300" s="92">
        <f t="shared" si="39"/>
        <v>917.92281057370917</v>
      </c>
      <c r="G300" s="93"/>
      <c r="H300" s="92">
        <f t="shared" si="36"/>
        <v>-172.92281057370914</v>
      </c>
      <c r="I300" s="93"/>
      <c r="J300" s="51">
        <f t="shared" si="37"/>
        <v>51592</v>
      </c>
      <c r="K300" s="84">
        <f t="shared" si="33"/>
        <v>-106251.61453059959</v>
      </c>
      <c r="L300" s="84"/>
      <c r="M300" s="52">
        <f t="shared" si="38"/>
        <v>1</v>
      </c>
      <c r="N300" s="92">
        <f t="shared" si="35"/>
        <v>0</v>
      </c>
      <c r="O300" s="93"/>
      <c r="P300" s="88">
        <v>0</v>
      </c>
      <c r="Q300" s="89"/>
    </row>
    <row r="301" spans="2:17">
      <c r="B301" s="90">
        <f t="shared" si="32"/>
        <v>51622</v>
      </c>
      <c r="C301" s="91"/>
      <c r="D301" s="92">
        <f t="shared" si="34"/>
        <v>745</v>
      </c>
      <c r="E301" s="93"/>
      <c r="F301" s="92">
        <f t="shared" si="39"/>
        <v>919.42973385440098</v>
      </c>
      <c r="G301" s="93"/>
      <c r="H301" s="92">
        <f t="shared" si="36"/>
        <v>-174.42973385440098</v>
      </c>
      <c r="I301" s="93"/>
      <c r="J301" s="51">
        <f t="shared" si="37"/>
        <v>51622</v>
      </c>
      <c r="K301" s="84">
        <f t="shared" si="33"/>
        <v>-107171.04426445399</v>
      </c>
      <c r="L301" s="84"/>
      <c r="M301" s="52">
        <f t="shared" si="38"/>
        <v>1</v>
      </c>
      <c r="N301" s="92">
        <f t="shared" si="35"/>
        <v>0</v>
      </c>
      <c r="O301" s="93"/>
      <c r="P301" s="88">
        <v>0</v>
      </c>
      <c r="Q301" s="89"/>
    </row>
    <row r="302" spans="2:17">
      <c r="B302" s="90">
        <f t="shared" si="32"/>
        <v>51653</v>
      </c>
      <c r="C302" s="91"/>
      <c r="D302" s="92">
        <f t="shared" si="34"/>
        <v>745</v>
      </c>
      <c r="E302" s="93"/>
      <c r="F302" s="92">
        <f t="shared" si="39"/>
        <v>920.93913100081193</v>
      </c>
      <c r="G302" s="93"/>
      <c r="H302" s="92">
        <f t="shared" si="36"/>
        <v>-175.93913100081195</v>
      </c>
      <c r="I302" s="93"/>
      <c r="J302" s="51">
        <f t="shared" si="37"/>
        <v>51653</v>
      </c>
      <c r="K302" s="84">
        <f t="shared" si="33"/>
        <v>-108091.98339545479</v>
      </c>
      <c r="L302" s="84"/>
      <c r="M302" s="52">
        <f t="shared" si="38"/>
        <v>1</v>
      </c>
      <c r="N302" s="92">
        <f t="shared" si="35"/>
        <v>0</v>
      </c>
      <c r="O302" s="93"/>
      <c r="P302" s="88">
        <v>0</v>
      </c>
      <c r="Q302" s="89"/>
    </row>
    <row r="303" spans="2:17">
      <c r="B303" s="90">
        <f t="shared" si="32"/>
        <v>51683</v>
      </c>
      <c r="C303" s="91"/>
      <c r="D303" s="92">
        <f t="shared" si="34"/>
        <v>745</v>
      </c>
      <c r="E303" s="93"/>
      <c r="F303" s="92">
        <f t="shared" si="39"/>
        <v>922.451006074205</v>
      </c>
      <c r="G303" s="93"/>
      <c r="H303" s="92">
        <f t="shared" si="36"/>
        <v>-177.45100607420497</v>
      </c>
      <c r="I303" s="93"/>
      <c r="J303" s="51">
        <f t="shared" si="37"/>
        <v>51683</v>
      </c>
      <c r="K303" s="84">
        <f t="shared" si="33"/>
        <v>-109014.434401529</v>
      </c>
      <c r="L303" s="84"/>
      <c r="M303" s="52">
        <f t="shared" si="38"/>
        <v>1</v>
      </c>
      <c r="N303" s="92">
        <f t="shared" si="35"/>
        <v>0</v>
      </c>
      <c r="O303" s="93"/>
      <c r="P303" s="88">
        <v>0</v>
      </c>
      <c r="Q303" s="89"/>
    </row>
    <row r="304" spans="2:17">
      <c r="B304" s="90">
        <f t="shared" si="32"/>
        <v>51714</v>
      </c>
      <c r="C304" s="91"/>
      <c r="D304" s="92">
        <f t="shared" si="34"/>
        <v>745</v>
      </c>
      <c r="E304" s="93"/>
      <c r="F304" s="92">
        <f t="shared" si="39"/>
        <v>923.96536314251011</v>
      </c>
      <c r="G304" s="93"/>
      <c r="H304" s="92">
        <f t="shared" si="36"/>
        <v>-178.96536314251009</v>
      </c>
      <c r="I304" s="93"/>
      <c r="J304" s="51">
        <f t="shared" si="37"/>
        <v>51714</v>
      </c>
      <c r="K304" s="84">
        <f t="shared" si="33"/>
        <v>-109938.39976467151</v>
      </c>
      <c r="L304" s="84"/>
      <c r="M304" s="52">
        <f t="shared" si="38"/>
        <v>1</v>
      </c>
      <c r="N304" s="92">
        <f t="shared" si="35"/>
        <v>0</v>
      </c>
      <c r="O304" s="93"/>
      <c r="P304" s="88">
        <v>0</v>
      </c>
      <c r="Q304" s="89"/>
    </row>
    <row r="305" spans="2:17">
      <c r="B305" s="90">
        <f t="shared" si="32"/>
        <v>51745</v>
      </c>
      <c r="C305" s="91"/>
      <c r="D305" s="92">
        <f t="shared" si="34"/>
        <v>745</v>
      </c>
      <c r="E305" s="93"/>
      <c r="F305" s="92">
        <f t="shared" si="39"/>
        <v>925.48220628033573</v>
      </c>
      <c r="G305" s="93"/>
      <c r="H305" s="92">
        <f t="shared" si="36"/>
        <v>-180.48220628033573</v>
      </c>
      <c r="I305" s="93"/>
      <c r="J305" s="51">
        <f t="shared" si="37"/>
        <v>51745</v>
      </c>
      <c r="K305" s="84">
        <f t="shared" si="33"/>
        <v>-110863.88197095184</v>
      </c>
      <c r="L305" s="84"/>
      <c r="M305" s="52">
        <f t="shared" si="38"/>
        <v>1</v>
      </c>
      <c r="N305" s="92">
        <f t="shared" si="35"/>
        <v>0</v>
      </c>
      <c r="O305" s="93"/>
      <c r="P305" s="88">
        <v>0</v>
      </c>
      <c r="Q305" s="89"/>
    </row>
    <row r="306" spans="2:17">
      <c r="B306" s="90">
        <f t="shared" si="32"/>
        <v>51775</v>
      </c>
      <c r="C306" s="91"/>
      <c r="D306" s="92">
        <f t="shared" si="34"/>
        <v>745</v>
      </c>
      <c r="E306" s="93"/>
      <c r="F306" s="92">
        <f t="shared" si="39"/>
        <v>927.0015395689793</v>
      </c>
      <c r="G306" s="93"/>
      <c r="H306" s="92">
        <f t="shared" si="36"/>
        <v>-182.00153956897927</v>
      </c>
      <c r="I306" s="93"/>
      <c r="J306" s="51">
        <f t="shared" si="37"/>
        <v>51775</v>
      </c>
      <c r="K306" s="84">
        <f t="shared" si="33"/>
        <v>-111790.88351052083</v>
      </c>
      <c r="L306" s="84"/>
      <c r="M306" s="52">
        <f t="shared" si="38"/>
        <v>1</v>
      </c>
      <c r="N306" s="92">
        <f t="shared" si="35"/>
        <v>0</v>
      </c>
      <c r="O306" s="93"/>
      <c r="P306" s="88">
        <v>0</v>
      </c>
      <c r="Q306" s="89"/>
    </row>
    <row r="307" spans="2:17">
      <c r="B307" s="90">
        <f t="shared" si="32"/>
        <v>51806</v>
      </c>
      <c r="C307" s="91"/>
      <c r="D307" s="92">
        <f t="shared" si="34"/>
        <v>745</v>
      </c>
      <c r="E307" s="93"/>
      <c r="F307" s="92">
        <f t="shared" si="39"/>
        <v>928.52336709643839</v>
      </c>
      <c r="G307" s="93"/>
      <c r="H307" s="92">
        <f t="shared" si="36"/>
        <v>-183.52336709643836</v>
      </c>
      <c r="I307" s="93"/>
      <c r="J307" s="51">
        <f t="shared" si="37"/>
        <v>51806</v>
      </c>
      <c r="K307" s="84">
        <f t="shared" si="33"/>
        <v>-112719.40687761726</v>
      </c>
      <c r="L307" s="84"/>
      <c r="M307" s="52">
        <f t="shared" si="38"/>
        <v>1</v>
      </c>
      <c r="N307" s="92">
        <f t="shared" si="35"/>
        <v>0</v>
      </c>
      <c r="O307" s="93"/>
      <c r="P307" s="88">
        <v>0</v>
      </c>
      <c r="Q307" s="89"/>
    </row>
    <row r="308" spans="2:17">
      <c r="B308" s="90">
        <f t="shared" si="32"/>
        <v>51836</v>
      </c>
      <c r="C308" s="91"/>
      <c r="D308" s="92">
        <f t="shared" si="34"/>
        <v>745</v>
      </c>
      <c r="E308" s="93"/>
      <c r="F308" s="92">
        <f t="shared" si="39"/>
        <v>930.04769295742165</v>
      </c>
      <c r="G308" s="93"/>
      <c r="H308" s="92">
        <f t="shared" si="36"/>
        <v>-185.04769295742165</v>
      </c>
      <c r="I308" s="93"/>
      <c r="J308" s="51">
        <f t="shared" si="37"/>
        <v>51836</v>
      </c>
      <c r="K308" s="84">
        <f t="shared" si="33"/>
        <v>-113649.45457057469</v>
      </c>
      <c r="L308" s="84"/>
      <c r="M308" s="52">
        <f t="shared" si="38"/>
        <v>1</v>
      </c>
      <c r="N308" s="92">
        <f t="shared" si="35"/>
        <v>0</v>
      </c>
      <c r="O308" s="93"/>
      <c r="P308" s="88">
        <v>0</v>
      </c>
      <c r="Q308" s="89"/>
    </row>
    <row r="309" spans="2:17">
      <c r="B309" s="90">
        <f t="shared" si="32"/>
        <v>51867</v>
      </c>
      <c r="C309" s="91"/>
      <c r="D309" s="92">
        <f t="shared" si="34"/>
        <v>745</v>
      </c>
      <c r="E309" s="93"/>
      <c r="F309" s="92">
        <f t="shared" si="39"/>
        <v>931.5745212533601</v>
      </c>
      <c r="G309" s="93"/>
      <c r="H309" s="92">
        <f t="shared" si="36"/>
        <v>-186.5745212533601</v>
      </c>
      <c r="I309" s="93"/>
      <c r="J309" s="51">
        <f t="shared" si="37"/>
        <v>51867</v>
      </c>
      <c r="K309" s="84">
        <f t="shared" si="33"/>
        <v>-114581.02909182805</v>
      </c>
      <c r="L309" s="84"/>
      <c r="M309" s="52">
        <f t="shared" si="38"/>
        <v>1</v>
      </c>
      <c r="N309" s="92">
        <f t="shared" si="35"/>
        <v>0</v>
      </c>
      <c r="O309" s="93"/>
      <c r="P309" s="88">
        <v>0</v>
      </c>
      <c r="Q309" s="89"/>
    </row>
    <row r="310" spans="2:17">
      <c r="B310" s="90">
        <f t="shared" si="32"/>
        <v>51898</v>
      </c>
      <c r="C310" s="91"/>
      <c r="D310" s="92">
        <f t="shared" si="34"/>
        <v>745</v>
      </c>
      <c r="E310" s="93"/>
      <c r="F310" s="92">
        <f t="shared" si="39"/>
        <v>933.10385609241769</v>
      </c>
      <c r="G310" s="93"/>
      <c r="H310" s="92">
        <f t="shared" si="36"/>
        <v>-188.10385609241771</v>
      </c>
      <c r="I310" s="93"/>
      <c r="J310" s="51">
        <f t="shared" si="37"/>
        <v>51898</v>
      </c>
      <c r="K310" s="84">
        <f t="shared" si="33"/>
        <v>-115514.13294792047</v>
      </c>
      <c r="L310" s="84"/>
      <c r="M310" s="52">
        <f t="shared" si="38"/>
        <v>1</v>
      </c>
      <c r="N310" s="92">
        <f t="shared" si="35"/>
        <v>0</v>
      </c>
      <c r="O310" s="93"/>
      <c r="P310" s="88">
        <v>0</v>
      </c>
      <c r="Q310" s="89"/>
    </row>
    <row r="311" spans="2:17">
      <c r="B311" s="90">
        <f t="shared" si="32"/>
        <v>51926</v>
      </c>
      <c r="C311" s="91"/>
      <c r="D311" s="92">
        <f t="shared" si="34"/>
        <v>745</v>
      </c>
      <c r="E311" s="93"/>
      <c r="F311" s="92">
        <f t="shared" si="39"/>
        <v>934.63570158950279</v>
      </c>
      <c r="G311" s="93"/>
      <c r="H311" s="92">
        <f t="shared" si="36"/>
        <v>-189.63570158950276</v>
      </c>
      <c r="I311" s="93"/>
      <c r="J311" s="51">
        <f t="shared" si="37"/>
        <v>51926</v>
      </c>
      <c r="K311" s="84">
        <f t="shared" si="33"/>
        <v>-116448.76864950998</v>
      </c>
      <c r="L311" s="84"/>
      <c r="M311" s="52">
        <f t="shared" si="38"/>
        <v>1</v>
      </c>
      <c r="N311" s="92">
        <f t="shared" si="35"/>
        <v>0</v>
      </c>
      <c r="O311" s="93"/>
      <c r="P311" s="88">
        <v>0</v>
      </c>
      <c r="Q311" s="89"/>
    </row>
    <row r="312" spans="2:17">
      <c r="B312" s="90">
        <f t="shared" si="32"/>
        <v>51957</v>
      </c>
      <c r="C312" s="91"/>
      <c r="D312" s="92">
        <f t="shared" si="34"/>
        <v>745</v>
      </c>
      <c r="E312" s="93"/>
      <c r="F312" s="92">
        <f t="shared" si="39"/>
        <v>936.17006186627884</v>
      </c>
      <c r="G312" s="93"/>
      <c r="H312" s="92">
        <f t="shared" si="36"/>
        <v>-191.17006186627887</v>
      </c>
      <c r="I312" s="93"/>
      <c r="J312" s="51">
        <f t="shared" si="37"/>
        <v>51957</v>
      </c>
      <c r="K312" s="84">
        <f t="shared" si="33"/>
        <v>-117384.93871137625</v>
      </c>
      <c r="L312" s="84"/>
      <c r="M312" s="52">
        <f t="shared" si="38"/>
        <v>1</v>
      </c>
      <c r="N312" s="92">
        <f t="shared" si="35"/>
        <v>0</v>
      </c>
      <c r="O312" s="93"/>
      <c r="P312" s="88">
        <v>0</v>
      </c>
      <c r="Q312" s="89"/>
    </row>
    <row r="313" spans="2:17">
      <c r="B313" s="90">
        <f t="shared" ref="B313:B376" si="40">DATE(YEAR(B312),MONTH(B312)+1,1)</f>
        <v>51987</v>
      </c>
      <c r="C313" s="91"/>
      <c r="D313" s="92">
        <f t="shared" si="34"/>
        <v>745</v>
      </c>
      <c r="E313" s="93"/>
      <c r="F313" s="92">
        <f t="shared" si="39"/>
        <v>937.70694105117605</v>
      </c>
      <c r="G313" s="93"/>
      <c r="H313" s="92">
        <f t="shared" si="36"/>
        <v>-192.70694105117602</v>
      </c>
      <c r="I313" s="93"/>
      <c r="J313" s="51">
        <f t="shared" si="37"/>
        <v>51987</v>
      </c>
      <c r="K313" s="84">
        <f t="shared" ref="K313:K376" si="41">K312-F313-N313-P313</f>
        <v>-118322.64565242743</v>
      </c>
      <c r="L313" s="84"/>
      <c r="M313" s="52">
        <f t="shared" si="38"/>
        <v>1</v>
      </c>
      <c r="N313" s="92">
        <f t="shared" si="35"/>
        <v>0</v>
      </c>
      <c r="O313" s="93"/>
      <c r="P313" s="88">
        <v>0</v>
      </c>
      <c r="Q313" s="89"/>
    </row>
    <row r="314" spans="2:17">
      <c r="B314" s="90">
        <f t="shared" si="40"/>
        <v>52018</v>
      </c>
      <c r="C314" s="91"/>
      <c r="D314" s="92">
        <f t="shared" si="34"/>
        <v>745</v>
      </c>
      <c r="E314" s="93"/>
      <c r="F314" s="92">
        <f t="shared" si="39"/>
        <v>939.24634327940169</v>
      </c>
      <c r="G314" s="93"/>
      <c r="H314" s="92">
        <f t="shared" si="36"/>
        <v>-194.24634327940169</v>
      </c>
      <c r="I314" s="93"/>
      <c r="J314" s="51">
        <f t="shared" si="37"/>
        <v>52018</v>
      </c>
      <c r="K314" s="84">
        <f t="shared" si="41"/>
        <v>-119261.89199570683</v>
      </c>
      <c r="L314" s="84"/>
      <c r="M314" s="52">
        <f t="shared" si="38"/>
        <v>1</v>
      </c>
      <c r="N314" s="92">
        <f t="shared" si="35"/>
        <v>0</v>
      </c>
      <c r="O314" s="93"/>
      <c r="P314" s="88">
        <v>0</v>
      </c>
      <c r="Q314" s="89"/>
    </row>
    <row r="315" spans="2:17">
      <c r="B315" s="90">
        <f t="shared" si="40"/>
        <v>52048</v>
      </c>
      <c r="C315" s="91"/>
      <c r="D315" s="92">
        <f t="shared" si="34"/>
        <v>745</v>
      </c>
      <c r="E315" s="93"/>
      <c r="F315" s="92">
        <f t="shared" si="39"/>
        <v>940.78827269295198</v>
      </c>
      <c r="G315" s="93"/>
      <c r="H315" s="92">
        <f t="shared" si="36"/>
        <v>-195.78827269295201</v>
      </c>
      <c r="I315" s="93"/>
      <c r="J315" s="51">
        <f t="shared" si="37"/>
        <v>52048</v>
      </c>
      <c r="K315" s="84">
        <f t="shared" si="41"/>
        <v>-120202.68026839978</v>
      </c>
      <c r="L315" s="84"/>
      <c r="M315" s="52">
        <f t="shared" si="38"/>
        <v>1</v>
      </c>
      <c r="N315" s="92">
        <f t="shared" si="35"/>
        <v>0</v>
      </c>
      <c r="O315" s="93"/>
      <c r="P315" s="88">
        <v>0</v>
      </c>
      <c r="Q315" s="89"/>
    </row>
    <row r="316" spans="2:17">
      <c r="B316" s="90">
        <f t="shared" si="40"/>
        <v>52079</v>
      </c>
      <c r="C316" s="91"/>
      <c r="D316" s="92">
        <f t="shared" si="34"/>
        <v>745</v>
      </c>
      <c r="E316" s="93"/>
      <c r="F316" s="92">
        <f t="shared" si="39"/>
        <v>942.33273344062297</v>
      </c>
      <c r="G316" s="93"/>
      <c r="H316" s="92">
        <f t="shared" si="36"/>
        <v>-197.33273344062297</v>
      </c>
      <c r="I316" s="93"/>
      <c r="J316" s="51">
        <f t="shared" si="37"/>
        <v>52079</v>
      </c>
      <c r="K316" s="84">
        <f t="shared" si="41"/>
        <v>-121145.0130018404</v>
      </c>
      <c r="L316" s="84"/>
      <c r="M316" s="52">
        <f t="shared" si="38"/>
        <v>1</v>
      </c>
      <c r="N316" s="92">
        <f t="shared" si="35"/>
        <v>0</v>
      </c>
      <c r="O316" s="93"/>
      <c r="P316" s="88">
        <v>0</v>
      </c>
      <c r="Q316" s="89"/>
    </row>
    <row r="317" spans="2:17">
      <c r="B317" s="90">
        <f t="shared" si="40"/>
        <v>52110</v>
      </c>
      <c r="C317" s="91"/>
      <c r="D317" s="92">
        <f t="shared" si="34"/>
        <v>745</v>
      </c>
      <c r="E317" s="93"/>
      <c r="F317" s="92">
        <f t="shared" si="39"/>
        <v>943.87972967802136</v>
      </c>
      <c r="G317" s="93"/>
      <c r="H317" s="92">
        <f t="shared" si="36"/>
        <v>-198.87972967802133</v>
      </c>
      <c r="I317" s="93"/>
      <c r="J317" s="51">
        <f t="shared" si="37"/>
        <v>52110</v>
      </c>
      <c r="K317" s="84">
        <f t="shared" si="41"/>
        <v>-122088.89273151843</v>
      </c>
      <c r="L317" s="84"/>
      <c r="M317" s="52">
        <f t="shared" si="38"/>
        <v>1</v>
      </c>
      <c r="N317" s="92">
        <f t="shared" si="35"/>
        <v>0</v>
      </c>
      <c r="O317" s="93"/>
      <c r="P317" s="88">
        <v>0</v>
      </c>
      <c r="Q317" s="89"/>
    </row>
    <row r="318" spans="2:17">
      <c r="B318" s="90">
        <f t="shared" si="40"/>
        <v>52140</v>
      </c>
      <c r="C318" s="91"/>
      <c r="D318" s="92">
        <f t="shared" si="34"/>
        <v>745</v>
      </c>
      <c r="E318" s="93"/>
      <c r="F318" s="92">
        <f t="shared" si="39"/>
        <v>945.42926556757607</v>
      </c>
      <c r="G318" s="93"/>
      <c r="H318" s="92">
        <f t="shared" si="36"/>
        <v>-200.42926556757607</v>
      </c>
      <c r="I318" s="93"/>
      <c r="J318" s="51">
        <f t="shared" si="37"/>
        <v>52140</v>
      </c>
      <c r="K318" s="84">
        <f t="shared" si="41"/>
        <v>-123034.32199708601</v>
      </c>
      <c r="L318" s="84"/>
      <c r="M318" s="52">
        <f t="shared" si="38"/>
        <v>1</v>
      </c>
      <c r="N318" s="92">
        <f t="shared" si="35"/>
        <v>0</v>
      </c>
      <c r="O318" s="93"/>
      <c r="P318" s="88">
        <v>0</v>
      </c>
      <c r="Q318" s="89"/>
    </row>
    <row r="319" spans="2:17">
      <c r="B319" s="90">
        <f t="shared" si="40"/>
        <v>52171</v>
      </c>
      <c r="C319" s="91"/>
      <c r="D319" s="92">
        <f t="shared" si="34"/>
        <v>745</v>
      </c>
      <c r="E319" s="93"/>
      <c r="F319" s="92">
        <f t="shared" si="39"/>
        <v>946.9813452785495</v>
      </c>
      <c r="G319" s="93"/>
      <c r="H319" s="92">
        <f t="shared" si="36"/>
        <v>-201.98134527854953</v>
      </c>
      <c r="I319" s="93"/>
      <c r="J319" s="51">
        <f t="shared" si="37"/>
        <v>52171</v>
      </c>
      <c r="K319" s="84">
        <f t="shared" si="41"/>
        <v>-123981.30334236455</v>
      </c>
      <c r="L319" s="84"/>
      <c r="M319" s="52">
        <f t="shared" si="38"/>
        <v>1</v>
      </c>
      <c r="N319" s="92">
        <f t="shared" si="35"/>
        <v>0</v>
      </c>
      <c r="O319" s="93"/>
      <c r="P319" s="88">
        <v>0</v>
      </c>
      <c r="Q319" s="89"/>
    </row>
    <row r="320" spans="2:17">
      <c r="B320" s="90">
        <f t="shared" si="40"/>
        <v>52201</v>
      </c>
      <c r="C320" s="91"/>
      <c r="D320" s="92">
        <f t="shared" si="34"/>
        <v>745</v>
      </c>
      <c r="E320" s="93"/>
      <c r="F320" s="92">
        <f t="shared" si="39"/>
        <v>948.53597298704847</v>
      </c>
      <c r="G320" s="93"/>
      <c r="H320" s="92">
        <f t="shared" si="36"/>
        <v>-203.53597298704847</v>
      </c>
      <c r="I320" s="93"/>
      <c r="J320" s="51">
        <f t="shared" si="37"/>
        <v>52201</v>
      </c>
      <c r="K320" s="84">
        <f t="shared" si="41"/>
        <v>-124929.83931535161</v>
      </c>
      <c r="L320" s="84"/>
      <c r="M320" s="52">
        <f t="shared" si="38"/>
        <v>1</v>
      </c>
      <c r="N320" s="92">
        <f t="shared" si="35"/>
        <v>0</v>
      </c>
      <c r="O320" s="93"/>
      <c r="P320" s="88">
        <v>0</v>
      </c>
      <c r="Q320" s="89"/>
    </row>
    <row r="321" spans="2:17">
      <c r="B321" s="90">
        <f t="shared" si="40"/>
        <v>52232</v>
      </c>
      <c r="C321" s="91"/>
      <c r="D321" s="92">
        <f t="shared" si="34"/>
        <v>745</v>
      </c>
      <c r="E321" s="93"/>
      <c r="F321" s="92">
        <f t="shared" si="39"/>
        <v>950.09315287603556</v>
      </c>
      <c r="G321" s="93"/>
      <c r="H321" s="92">
        <f t="shared" si="36"/>
        <v>-205.09315287603556</v>
      </c>
      <c r="I321" s="93"/>
      <c r="J321" s="51">
        <f t="shared" si="37"/>
        <v>52232</v>
      </c>
      <c r="K321" s="84">
        <f t="shared" si="41"/>
        <v>-125879.93246822765</v>
      </c>
      <c r="L321" s="84"/>
      <c r="M321" s="52">
        <f t="shared" si="38"/>
        <v>1</v>
      </c>
      <c r="N321" s="92">
        <f t="shared" si="35"/>
        <v>0</v>
      </c>
      <c r="O321" s="93"/>
      <c r="P321" s="88">
        <v>0</v>
      </c>
      <c r="Q321" s="89"/>
    </row>
    <row r="322" spans="2:17">
      <c r="B322" s="90">
        <f t="shared" si="40"/>
        <v>52263</v>
      </c>
      <c r="C322" s="91"/>
      <c r="D322" s="92">
        <f t="shared" si="34"/>
        <v>745</v>
      </c>
      <c r="E322" s="93"/>
      <c r="F322" s="92">
        <f t="shared" si="39"/>
        <v>951.65288913534039</v>
      </c>
      <c r="G322" s="93"/>
      <c r="H322" s="92">
        <f t="shared" si="36"/>
        <v>-206.65288913534039</v>
      </c>
      <c r="I322" s="93"/>
      <c r="J322" s="51">
        <f t="shared" si="37"/>
        <v>52263</v>
      </c>
      <c r="K322" s="84">
        <f t="shared" si="41"/>
        <v>-126831.58535736299</v>
      </c>
      <c r="L322" s="84"/>
      <c r="M322" s="52">
        <f t="shared" si="38"/>
        <v>1</v>
      </c>
      <c r="N322" s="92">
        <f t="shared" si="35"/>
        <v>0</v>
      </c>
      <c r="O322" s="93"/>
      <c r="P322" s="88">
        <v>0</v>
      </c>
      <c r="Q322" s="89"/>
    </row>
    <row r="323" spans="2:17">
      <c r="B323" s="90">
        <f t="shared" si="40"/>
        <v>52291</v>
      </c>
      <c r="C323" s="91"/>
      <c r="D323" s="92">
        <f t="shared" si="34"/>
        <v>745</v>
      </c>
      <c r="E323" s="93"/>
      <c r="F323" s="92">
        <f t="shared" si="39"/>
        <v>953.21518596167084</v>
      </c>
      <c r="G323" s="93"/>
      <c r="H323" s="92">
        <f t="shared" si="36"/>
        <v>-208.21518596167087</v>
      </c>
      <c r="I323" s="93"/>
      <c r="J323" s="51">
        <f t="shared" si="37"/>
        <v>52291</v>
      </c>
      <c r="K323" s="84">
        <f t="shared" si="41"/>
        <v>-127784.80054332466</v>
      </c>
      <c r="L323" s="84"/>
      <c r="M323" s="52">
        <f t="shared" si="38"/>
        <v>1</v>
      </c>
      <c r="N323" s="92">
        <f t="shared" si="35"/>
        <v>0</v>
      </c>
      <c r="O323" s="93"/>
      <c r="P323" s="88">
        <v>0</v>
      </c>
      <c r="Q323" s="89"/>
    </row>
    <row r="324" spans="2:17">
      <c r="B324" s="90">
        <f t="shared" si="40"/>
        <v>52322</v>
      </c>
      <c r="C324" s="91"/>
      <c r="D324" s="92">
        <f t="shared" si="34"/>
        <v>745</v>
      </c>
      <c r="E324" s="93"/>
      <c r="F324" s="92">
        <f t="shared" si="39"/>
        <v>954.78004755862469</v>
      </c>
      <c r="G324" s="93"/>
      <c r="H324" s="92">
        <f t="shared" si="36"/>
        <v>-209.78004755862466</v>
      </c>
      <c r="I324" s="93"/>
      <c r="J324" s="51">
        <f t="shared" si="37"/>
        <v>52322</v>
      </c>
      <c r="K324" s="84">
        <f t="shared" si="41"/>
        <v>-128739.58059088328</v>
      </c>
      <c r="L324" s="84"/>
      <c r="M324" s="52">
        <f t="shared" si="38"/>
        <v>1</v>
      </c>
      <c r="N324" s="92">
        <f t="shared" si="35"/>
        <v>0</v>
      </c>
      <c r="O324" s="93"/>
      <c r="P324" s="88">
        <v>0</v>
      </c>
      <c r="Q324" s="89"/>
    </row>
    <row r="325" spans="2:17">
      <c r="B325" s="90">
        <f t="shared" si="40"/>
        <v>52352</v>
      </c>
      <c r="C325" s="91"/>
      <c r="D325" s="92">
        <f t="shared" si="34"/>
        <v>745</v>
      </c>
      <c r="E325" s="93"/>
      <c r="F325" s="92">
        <f t="shared" si="39"/>
        <v>956.34747813670003</v>
      </c>
      <c r="G325" s="93"/>
      <c r="H325" s="92">
        <f t="shared" si="36"/>
        <v>-211.34747813670003</v>
      </c>
      <c r="I325" s="93"/>
      <c r="J325" s="51">
        <f t="shared" si="37"/>
        <v>52352</v>
      </c>
      <c r="K325" s="84">
        <f t="shared" si="41"/>
        <v>-129695.92806901998</v>
      </c>
      <c r="L325" s="84"/>
      <c r="M325" s="52">
        <f t="shared" si="38"/>
        <v>1</v>
      </c>
      <c r="N325" s="92">
        <f t="shared" si="35"/>
        <v>0</v>
      </c>
      <c r="O325" s="93"/>
      <c r="P325" s="88">
        <v>0</v>
      </c>
      <c r="Q325" s="89"/>
    </row>
    <row r="326" spans="2:17">
      <c r="B326" s="90">
        <f t="shared" si="40"/>
        <v>52383</v>
      </c>
      <c r="C326" s="91"/>
      <c r="D326" s="92">
        <f t="shared" si="34"/>
        <v>745</v>
      </c>
      <c r="E326" s="93"/>
      <c r="F326" s="92">
        <f t="shared" si="39"/>
        <v>957.91748191330782</v>
      </c>
      <c r="G326" s="93"/>
      <c r="H326" s="92">
        <f t="shared" si="36"/>
        <v>-212.9174819133078</v>
      </c>
      <c r="I326" s="93"/>
      <c r="J326" s="51">
        <f t="shared" si="37"/>
        <v>52383</v>
      </c>
      <c r="K326" s="84">
        <f t="shared" si="41"/>
        <v>-130653.84555093329</v>
      </c>
      <c r="L326" s="84"/>
      <c r="M326" s="52">
        <f t="shared" si="38"/>
        <v>1</v>
      </c>
      <c r="N326" s="92">
        <f t="shared" si="35"/>
        <v>0</v>
      </c>
      <c r="O326" s="93"/>
      <c r="P326" s="88">
        <v>0</v>
      </c>
      <c r="Q326" s="89"/>
    </row>
    <row r="327" spans="2:17">
      <c r="B327" s="90">
        <f t="shared" si="40"/>
        <v>52413</v>
      </c>
      <c r="C327" s="91"/>
      <c r="D327" s="92">
        <f t="shared" si="34"/>
        <v>745</v>
      </c>
      <c r="E327" s="93"/>
      <c r="F327" s="92">
        <f t="shared" si="39"/>
        <v>959.49006311278208</v>
      </c>
      <c r="G327" s="93"/>
      <c r="H327" s="92">
        <f t="shared" si="36"/>
        <v>-214.49006311278211</v>
      </c>
      <c r="I327" s="93"/>
      <c r="J327" s="51">
        <f t="shared" si="37"/>
        <v>52413</v>
      </c>
      <c r="K327" s="84">
        <f t="shared" si="41"/>
        <v>-131613.33561404608</v>
      </c>
      <c r="L327" s="84"/>
      <c r="M327" s="52">
        <f t="shared" si="38"/>
        <v>1</v>
      </c>
      <c r="N327" s="92">
        <f t="shared" si="35"/>
        <v>0</v>
      </c>
      <c r="O327" s="93"/>
      <c r="P327" s="88">
        <v>0</v>
      </c>
      <c r="Q327" s="89"/>
    </row>
    <row r="328" spans="2:17">
      <c r="B328" s="90">
        <f t="shared" si="40"/>
        <v>52444</v>
      </c>
      <c r="C328" s="91"/>
      <c r="D328" s="92">
        <f t="shared" si="34"/>
        <v>745</v>
      </c>
      <c r="E328" s="93"/>
      <c r="F328" s="92">
        <f t="shared" si="39"/>
        <v>961.06522596639229</v>
      </c>
      <c r="G328" s="93"/>
      <c r="H328" s="92">
        <f t="shared" si="36"/>
        <v>-216.06522596639229</v>
      </c>
      <c r="I328" s="93"/>
      <c r="J328" s="51">
        <f t="shared" si="37"/>
        <v>52444</v>
      </c>
      <c r="K328" s="84">
        <f t="shared" si="41"/>
        <v>-132574.40084001247</v>
      </c>
      <c r="L328" s="84"/>
      <c r="M328" s="52">
        <f t="shared" si="38"/>
        <v>1</v>
      </c>
      <c r="N328" s="92">
        <f t="shared" si="35"/>
        <v>0</v>
      </c>
      <c r="O328" s="93"/>
      <c r="P328" s="88">
        <v>0</v>
      </c>
      <c r="Q328" s="89"/>
    </row>
    <row r="329" spans="2:17">
      <c r="B329" s="90">
        <f t="shared" si="40"/>
        <v>52475</v>
      </c>
      <c r="C329" s="91"/>
      <c r="D329" s="92">
        <f t="shared" si="34"/>
        <v>745</v>
      </c>
      <c r="E329" s="93"/>
      <c r="F329" s="92">
        <f t="shared" si="39"/>
        <v>962.64297471235375</v>
      </c>
      <c r="G329" s="93"/>
      <c r="H329" s="92">
        <f t="shared" si="36"/>
        <v>-217.64297471235378</v>
      </c>
      <c r="I329" s="93"/>
      <c r="J329" s="51">
        <f t="shared" si="37"/>
        <v>52475</v>
      </c>
      <c r="K329" s="84">
        <f t="shared" si="41"/>
        <v>-133537.04381472484</v>
      </c>
      <c r="L329" s="84"/>
      <c r="M329" s="52">
        <f t="shared" si="38"/>
        <v>1</v>
      </c>
      <c r="N329" s="92">
        <f t="shared" si="35"/>
        <v>0</v>
      </c>
      <c r="O329" s="93"/>
      <c r="P329" s="88">
        <v>0</v>
      </c>
      <c r="Q329" s="89"/>
    </row>
    <row r="330" spans="2:17">
      <c r="B330" s="90">
        <f t="shared" si="40"/>
        <v>52505</v>
      </c>
      <c r="C330" s="91"/>
      <c r="D330" s="92">
        <f t="shared" si="34"/>
        <v>745</v>
      </c>
      <c r="E330" s="93"/>
      <c r="F330" s="92">
        <f t="shared" si="39"/>
        <v>964.22331359583995</v>
      </c>
      <c r="G330" s="93"/>
      <c r="H330" s="92">
        <f t="shared" si="36"/>
        <v>-219.22331359583993</v>
      </c>
      <c r="I330" s="93"/>
      <c r="J330" s="51">
        <f t="shared" si="37"/>
        <v>52505</v>
      </c>
      <c r="K330" s="84">
        <f t="shared" si="41"/>
        <v>-134501.26712832067</v>
      </c>
      <c r="L330" s="84"/>
      <c r="M330" s="52">
        <f t="shared" si="38"/>
        <v>1</v>
      </c>
      <c r="N330" s="92">
        <f t="shared" si="35"/>
        <v>0</v>
      </c>
      <c r="O330" s="93"/>
      <c r="P330" s="88">
        <v>0</v>
      </c>
      <c r="Q330" s="89"/>
    </row>
    <row r="331" spans="2:17">
      <c r="B331" s="90">
        <f t="shared" si="40"/>
        <v>52536</v>
      </c>
      <c r="C331" s="91"/>
      <c r="D331" s="92">
        <f t="shared" si="34"/>
        <v>745</v>
      </c>
      <c r="E331" s="93"/>
      <c r="F331" s="92">
        <f t="shared" si="39"/>
        <v>965.80624686899307</v>
      </c>
      <c r="G331" s="93"/>
      <c r="H331" s="92">
        <f t="shared" si="36"/>
        <v>-220.8062468689931</v>
      </c>
      <c r="I331" s="93"/>
      <c r="J331" s="51">
        <f t="shared" si="37"/>
        <v>52536</v>
      </c>
      <c r="K331" s="84">
        <f t="shared" si="41"/>
        <v>-135467.07337518968</v>
      </c>
      <c r="L331" s="84"/>
      <c r="M331" s="52">
        <f t="shared" si="38"/>
        <v>1</v>
      </c>
      <c r="N331" s="92">
        <f t="shared" si="35"/>
        <v>0</v>
      </c>
      <c r="O331" s="93"/>
      <c r="P331" s="88">
        <v>0</v>
      </c>
      <c r="Q331" s="89"/>
    </row>
    <row r="332" spans="2:17">
      <c r="B332" s="90">
        <f t="shared" si="40"/>
        <v>52566</v>
      </c>
      <c r="C332" s="91"/>
      <c r="D332" s="92">
        <f t="shared" si="34"/>
        <v>745</v>
      </c>
      <c r="E332" s="93"/>
      <c r="F332" s="92">
        <f t="shared" si="39"/>
        <v>967.39177879093643</v>
      </c>
      <c r="G332" s="93"/>
      <c r="H332" s="92">
        <f t="shared" si="36"/>
        <v>-222.3917787909364</v>
      </c>
      <c r="I332" s="93"/>
      <c r="J332" s="51">
        <f t="shared" si="37"/>
        <v>52566</v>
      </c>
      <c r="K332" s="84">
        <f t="shared" si="41"/>
        <v>-136434.46515398062</v>
      </c>
      <c r="L332" s="84"/>
      <c r="M332" s="52">
        <f t="shared" si="38"/>
        <v>1</v>
      </c>
      <c r="N332" s="92">
        <f t="shared" si="35"/>
        <v>0</v>
      </c>
      <c r="O332" s="93"/>
      <c r="P332" s="88">
        <v>0</v>
      </c>
      <c r="Q332" s="89"/>
    </row>
    <row r="333" spans="2:17">
      <c r="B333" s="90">
        <f t="shared" si="40"/>
        <v>52597</v>
      </c>
      <c r="C333" s="91"/>
      <c r="D333" s="92">
        <f t="shared" si="34"/>
        <v>745</v>
      </c>
      <c r="E333" s="93"/>
      <c r="F333" s="92">
        <f t="shared" si="39"/>
        <v>968.97991362778487</v>
      </c>
      <c r="G333" s="93"/>
      <c r="H333" s="92">
        <f t="shared" si="36"/>
        <v>-223.97991362778484</v>
      </c>
      <c r="I333" s="93"/>
      <c r="J333" s="51">
        <f t="shared" si="37"/>
        <v>52597</v>
      </c>
      <c r="K333" s="84">
        <f t="shared" si="41"/>
        <v>-137403.44506760841</v>
      </c>
      <c r="L333" s="84"/>
      <c r="M333" s="52">
        <f t="shared" si="38"/>
        <v>1</v>
      </c>
      <c r="N333" s="92">
        <f t="shared" si="35"/>
        <v>0</v>
      </c>
      <c r="O333" s="93"/>
      <c r="P333" s="88">
        <v>0</v>
      </c>
      <c r="Q333" s="89"/>
    </row>
    <row r="334" spans="2:17">
      <c r="B334" s="90">
        <f t="shared" si="40"/>
        <v>52628</v>
      </c>
      <c r="C334" s="91"/>
      <c r="D334" s="92">
        <f t="shared" si="34"/>
        <v>745</v>
      </c>
      <c r="E334" s="93"/>
      <c r="F334" s="92">
        <f t="shared" si="39"/>
        <v>970.57065565265714</v>
      </c>
      <c r="G334" s="93"/>
      <c r="H334" s="92">
        <f t="shared" si="36"/>
        <v>-225.57065565265714</v>
      </c>
      <c r="I334" s="93"/>
      <c r="J334" s="51">
        <f t="shared" si="37"/>
        <v>52628</v>
      </c>
      <c r="K334" s="84">
        <f t="shared" si="41"/>
        <v>-138374.01572326108</v>
      </c>
      <c r="L334" s="84"/>
      <c r="M334" s="52">
        <f t="shared" si="38"/>
        <v>1</v>
      </c>
      <c r="N334" s="92">
        <f t="shared" si="35"/>
        <v>0</v>
      </c>
      <c r="O334" s="93"/>
      <c r="P334" s="88">
        <v>0</v>
      </c>
      <c r="Q334" s="89"/>
    </row>
    <row r="335" spans="2:17">
      <c r="B335" s="90">
        <f t="shared" si="40"/>
        <v>52657</v>
      </c>
      <c r="C335" s="91"/>
      <c r="D335" s="92">
        <f t="shared" si="34"/>
        <v>745</v>
      </c>
      <c r="E335" s="93"/>
      <c r="F335" s="92">
        <f t="shared" si="39"/>
        <v>972.16400914568692</v>
      </c>
      <c r="G335" s="93"/>
      <c r="H335" s="92">
        <f t="shared" si="36"/>
        <v>-227.16400914568692</v>
      </c>
      <c r="I335" s="93"/>
      <c r="J335" s="51">
        <f t="shared" si="37"/>
        <v>52657</v>
      </c>
      <c r="K335" s="84">
        <f t="shared" si="41"/>
        <v>-139346.17973240677</v>
      </c>
      <c r="L335" s="84"/>
      <c r="M335" s="52">
        <f t="shared" si="38"/>
        <v>1</v>
      </c>
      <c r="N335" s="92">
        <f t="shared" si="35"/>
        <v>0</v>
      </c>
      <c r="O335" s="93"/>
      <c r="P335" s="88">
        <v>0</v>
      </c>
      <c r="Q335" s="89"/>
    </row>
    <row r="336" spans="2:17">
      <c r="B336" s="90">
        <f t="shared" si="40"/>
        <v>52688</v>
      </c>
      <c r="C336" s="91"/>
      <c r="D336" s="92">
        <f t="shared" si="34"/>
        <v>745</v>
      </c>
      <c r="E336" s="93"/>
      <c r="F336" s="92">
        <f t="shared" si="39"/>
        <v>973.75997839403442</v>
      </c>
      <c r="G336" s="93"/>
      <c r="H336" s="92">
        <f t="shared" si="36"/>
        <v>-228.75997839403445</v>
      </c>
      <c r="I336" s="93"/>
      <c r="J336" s="51">
        <f t="shared" si="37"/>
        <v>52688</v>
      </c>
      <c r="K336" s="84">
        <f t="shared" si="41"/>
        <v>-140319.9397108008</v>
      </c>
      <c r="L336" s="84"/>
      <c r="M336" s="52">
        <f t="shared" si="38"/>
        <v>1</v>
      </c>
      <c r="N336" s="92">
        <f t="shared" si="35"/>
        <v>0</v>
      </c>
      <c r="O336" s="93"/>
      <c r="P336" s="88">
        <v>0</v>
      </c>
      <c r="Q336" s="89"/>
    </row>
    <row r="337" spans="2:17">
      <c r="B337" s="90">
        <f t="shared" si="40"/>
        <v>52718</v>
      </c>
      <c r="C337" s="91"/>
      <c r="D337" s="92">
        <f t="shared" si="34"/>
        <v>745</v>
      </c>
      <c r="E337" s="93"/>
      <c r="F337" s="92">
        <f t="shared" si="39"/>
        <v>975.35856769189797</v>
      </c>
      <c r="G337" s="93"/>
      <c r="H337" s="92">
        <f t="shared" si="36"/>
        <v>-230.35856769189797</v>
      </c>
      <c r="I337" s="93"/>
      <c r="J337" s="51">
        <f t="shared" si="37"/>
        <v>52718</v>
      </c>
      <c r="K337" s="84">
        <f t="shared" si="41"/>
        <v>-141295.2982784927</v>
      </c>
      <c r="L337" s="84"/>
      <c r="M337" s="52">
        <f t="shared" si="38"/>
        <v>1</v>
      </c>
      <c r="N337" s="92">
        <f t="shared" si="35"/>
        <v>0</v>
      </c>
      <c r="O337" s="93"/>
      <c r="P337" s="88">
        <v>0</v>
      </c>
      <c r="Q337" s="89"/>
    </row>
    <row r="338" spans="2:17">
      <c r="B338" s="90">
        <f t="shared" si="40"/>
        <v>52749</v>
      </c>
      <c r="C338" s="91"/>
      <c r="D338" s="92">
        <f t="shared" si="34"/>
        <v>745</v>
      </c>
      <c r="E338" s="93"/>
      <c r="F338" s="92">
        <f t="shared" si="39"/>
        <v>976.95978134052552</v>
      </c>
      <c r="G338" s="93"/>
      <c r="H338" s="92">
        <f t="shared" si="36"/>
        <v>-231.9597813405255</v>
      </c>
      <c r="I338" s="93"/>
      <c r="J338" s="51">
        <f t="shared" si="37"/>
        <v>52749</v>
      </c>
      <c r="K338" s="84">
        <f t="shared" si="41"/>
        <v>-142272.25805983323</v>
      </c>
      <c r="L338" s="84"/>
      <c r="M338" s="52">
        <f t="shared" si="38"/>
        <v>1</v>
      </c>
      <c r="N338" s="92">
        <f t="shared" si="35"/>
        <v>0</v>
      </c>
      <c r="O338" s="93"/>
      <c r="P338" s="88">
        <v>0</v>
      </c>
      <c r="Q338" s="89"/>
    </row>
    <row r="339" spans="2:17">
      <c r="B339" s="90">
        <f t="shared" si="40"/>
        <v>52779</v>
      </c>
      <c r="C339" s="91"/>
      <c r="D339" s="92">
        <f t="shared" si="34"/>
        <v>745</v>
      </c>
      <c r="E339" s="93"/>
      <c r="F339" s="92">
        <f t="shared" si="39"/>
        <v>978.56362364822621</v>
      </c>
      <c r="G339" s="93"/>
      <c r="H339" s="92">
        <f t="shared" si="36"/>
        <v>-233.56362364822621</v>
      </c>
      <c r="I339" s="93"/>
      <c r="J339" s="51">
        <f t="shared" si="37"/>
        <v>52779</v>
      </c>
      <c r="K339" s="84">
        <f t="shared" si="41"/>
        <v>-143250.82168348145</v>
      </c>
      <c r="L339" s="84"/>
      <c r="M339" s="52">
        <f t="shared" si="38"/>
        <v>1</v>
      </c>
      <c r="N339" s="92">
        <f t="shared" si="35"/>
        <v>0</v>
      </c>
      <c r="O339" s="93"/>
      <c r="P339" s="88">
        <v>0</v>
      </c>
      <c r="Q339" s="89"/>
    </row>
    <row r="340" spans="2:17">
      <c r="B340" s="90">
        <f t="shared" si="40"/>
        <v>52810</v>
      </c>
      <c r="C340" s="91"/>
      <c r="D340" s="92">
        <f t="shared" si="34"/>
        <v>745</v>
      </c>
      <c r="E340" s="93"/>
      <c r="F340" s="92">
        <f t="shared" si="39"/>
        <v>980.17009893038198</v>
      </c>
      <c r="G340" s="93"/>
      <c r="H340" s="92">
        <f t="shared" si="36"/>
        <v>-235.17009893038201</v>
      </c>
      <c r="I340" s="93"/>
      <c r="J340" s="51">
        <f t="shared" si="37"/>
        <v>52810</v>
      </c>
      <c r="K340" s="84">
        <f t="shared" si="41"/>
        <v>-144230.99178241185</v>
      </c>
      <c r="L340" s="84"/>
      <c r="M340" s="52">
        <f t="shared" si="38"/>
        <v>1</v>
      </c>
      <c r="N340" s="92">
        <f t="shared" si="35"/>
        <v>0</v>
      </c>
      <c r="O340" s="93"/>
      <c r="P340" s="88">
        <v>0</v>
      </c>
      <c r="Q340" s="89"/>
    </row>
    <row r="341" spans="2:17">
      <c r="B341" s="90">
        <f t="shared" si="40"/>
        <v>52841</v>
      </c>
      <c r="C341" s="91"/>
      <c r="D341" s="92">
        <f t="shared" ref="D341:D381" si="42">$E$8</f>
        <v>745</v>
      </c>
      <c r="E341" s="93"/>
      <c r="F341" s="92">
        <f t="shared" si="39"/>
        <v>981.7792115094594</v>
      </c>
      <c r="G341" s="93"/>
      <c r="H341" s="92">
        <f t="shared" si="36"/>
        <v>-236.77921150945943</v>
      </c>
      <c r="I341" s="93"/>
      <c r="J341" s="51">
        <f t="shared" si="37"/>
        <v>52841</v>
      </c>
      <c r="K341" s="84">
        <f t="shared" si="41"/>
        <v>-145212.77099392129</v>
      </c>
      <c r="L341" s="84"/>
      <c r="M341" s="52">
        <f t="shared" si="38"/>
        <v>1</v>
      </c>
      <c r="N341" s="92">
        <f t="shared" ref="N341:N381" si="43">SUM((MONTH(B341)=$T$34)*($E$16))</f>
        <v>0</v>
      </c>
      <c r="O341" s="93"/>
      <c r="P341" s="88">
        <v>0</v>
      </c>
      <c r="Q341" s="89"/>
    </row>
    <row r="342" spans="2:17">
      <c r="B342" s="90">
        <f t="shared" si="40"/>
        <v>52871</v>
      </c>
      <c r="C342" s="91"/>
      <c r="D342" s="92">
        <f t="shared" si="42"/>
        <v>745</v>
      </c>
      <c r="E342" s="93"/>
      <c r="F342" s="92">
        <f t="shared" si="39"/>
        <v>983.3909657150208</v>
      </c>
      <c r="G342" s="93"/>
      <c r="H342" s="92">
        <f t="shared" ref="H342:H381" si="44">K341*$E$12/12</f>
        <v>-238.39096571502077</v>
      </c>
      <c r="I342" s="93"/>
      <c r="J342" s="51">
        <f t="shared" ref="J342:J381" si="45">B342</f>
        <v>52871</v>
      </c>
      <c r="K342" s="84">
        <f t="shared" si="41"/>
        <v>-146196.16195963632</v>
      </c>
      <c r="L342" s="84"/>
      <c r="M342" s="52">
        <f t="shared" ref="M342:M381" si="46">IF(K342&gt;0,2,1)</f>
        <v>1</v>
      </c>
      <c r="N342" s="92">
        <f t="shared" si="43"/>
        <v>0</v>
      </c>
      <c r="O342" s="93"/>
      <c r="P342" s="88">
        <v>0</v>
      </c>
      <c r="Q342" s="89"/>
    </row>
    <row r="343" spans="2:17">
      <c r="B343" s="90">
        <f t="shared" si="40"/>
        <v>52902</v>
      </c>
      <c r="C343" s="91"/>
      <c r="D343" s="92">
        <f t="shared" si="42"/>
        <v>745</v>
      </c>
      <c r="E343" s="93"/>
      <c r="F343" s="92">
        <f t="shared" ref="F343:F381" si="47">D343-H343</f>
        <v>985.00536588373632</v>
      </c>
      <c r="G343" s="93"/>
      <c r="H343" s="92">
        <f t="shared" si="44"/>
        <v>-240.00536588373629</v>
      </c>
      <c r="I343" s="93"/>
      <c r="J343" s="51">
        <f t="shared" si="45"/>
        <v>52902</v>
      </c>
      <c r="K343" s="84">
        <f t="shared" si="41"/>
        <v>-147181.16732552004</v>
      </c>
      <c r="L343" s="84"/>
      <c r="M343" s="52">
        <f t="shared" si="46"/>
        <v>1</v>
      </c>
      <c r="N343" s="92">
        <f t="shared" si="43"/>
        <v>0</v>
      </c>
      <c r="O343" s="93"/>
      <c r="P343" s="88">
        <v>0</v>
      </c>
      <c r="Q343" s="89"/>
    </row>
    <row r="344" spans="2:17">
      <c r="B344" s="90">
        <f t="shared" si="40"/>
        <v>52932</v>
      </c>
      <c r="C344" s="91"/>
      <c r="D344" s="92">
        <f t="shared" si="42"/>
        <v>745</v>
      </c>
      <c r="E344" s="93"/>
      <c r="F344" s="92">
        <f t="shared" si="47"/>
        <v>986.6224163593954</v>
      </c>
      <c r="G344" s="93"/>
      <c r="H344" s="92">
        <f t="shared" si="44"/>
        <v>-241.6224163593954</v>
      </c>
      <c r="I344" s="93"/>
      <c r="J344" s="51">
        <f t="shared" si="45"/>
        <v>52932</v>
      </c>
      <c r="K344" s="84">
        <f t="shared" si="41"/>
        <v>-148167.78974187945</v>
      </c>
      <c r="L344" s="84"/>
      <c r="M344" s="52">
        <f t="shared" si="46"/>
        <v>1</v>
      </c>
      <c r="N344" s="92">
        <f t="shared" si="43"/>
        <v>0</v>
      </c>
      <c r="O344" s="93"/>
      <c r="P344" s="88">
        <v>0</v>
      </c>
      <c r="Q344" s="89"/>
    </row>
    <row r="345" spans="2:17">
      <c r="B345" s="90">
        <f t="shared" si="40"/>
        <v>52963</v>
      </c>
      <c r="C345" s="91"/>
      <c r="D345" s="92">
        <f t="shared" si="42"/>
        <v>745</v>
      </c>
      <c r="E345" s="93"/>
      <c r="F345" s="92">
        <f t="shared" si="47"/>
        <v>988.24212149291873</v>
      </c>
      <c r="G345" s="93"/>
      <c r="H345" s="92">
        <f t="shared" si="44"/>
        <v>-243.24212149291873</v>
      </c>
      <c r="I345" s="93"/>
      <c r="J345" s="51">
        <f t="shared" si="45"/>
        <v>52963</v>
      </c>
      <c r="K345" s="84">
        <f t="shared" si="41"/>
        <v>-149156.03186337237</v>
      </c>
      <c r="L345" s="84"/>
      <c r="M345" s="52">
        <f t="shared" si="46"/>
        <v>1</v>
      </c>
      <c r="N345" s="92">
        <f t="shared" si="43"/>
        <v>0</v>
      </c>
      <c r="O345" s="93"/>
      <c r="P345" s="88">
        <v>0</v>
      </c>
      <c r="Q345" s="89"/>
    </row>
    <row r="346" spans="2:17">
      <c r="B346" s="90">
        <f t="shared" si="40"/>
        <v>52994</v>
      </c>
      <c r="C346" s="91"/>
      <c r="D346" s="92">
        <f t="shared" si="42"/>
        <v>745</v>
      </c>
      <c r="E346" s="93"/>
      <c r="F346" s="92">
        <f t="shared" si="47"/>
        <v>989.86448564236957</v>
      </c>
      <c r="G346" s="93"/>
      <c r="H346" s="92">
        <f t="shared" si="44"/>
        <v>-244.8644856423696</v>
      </c>
      <c r="I346" s="93"/>
      <c r="J346" s="51">
        <f t="shared" si="45"/>
        <v>52994</v>
      </c>
      <c r="K346" s="84">
        <f t="shared" si="41"/>
        <v>-150145.89634901474</v>
      </c>
      <c r="L346" s="84"/>
      <c r="M346" s="52">
        <f t="shared" si="46"/>
        <v>1</v>
      </c>
      <c r="N346" s="92">
        <f t="shared" si="43"/>
        <v>0</v>
      </c>
      <c r="O346" s="93"/>
      <c r="P346" s="88">
        <v>0</v>
      </c>
      <c r="Q346" s="89"/>
    </row>
    <row r="347" spans="2:17">
      <c r="B347" s="90">
        <f t="shared" si="40"/>
        <v>53022</v>
      </c>
      <c r="C347" s="91"/>
      <c r="D347" s="92">
        <f t="shared" si="42"/>
        <v>745</v>
      </c>
      <c r="E347" s="93"/>
      <c r="F347" s="92">
        <f t="shared" si="47"/>
        <v>991.48951317296587</v>
      </c>
      <c r="G347" s="93"/>
      <c r="H347" s="92">
        <f t="shared" si="44"/>
        <v>-246.48951317296587</v>
      </c>
      <c r="I347" s="93"/>
      <c r="J347" s="51">
        <f t="shared" si="45"/>
        <v>53022</v>
      </c>
      <c r="K347" s="84">
        <f t="shared" si="41"/>
        <v>-151137.38586218772</v>
      </c>
      <c r="L347" s="84"/>
      <c r="M347" s="52">
        <f t="shared" si="46"/>
        <v>1</v>
      </c>
      <c r="N347" s="92">
        <f t="shared" si="43"/>
        <v>0</v>
      </c>
      <c r="O347" s="93"/>
      <c r="P347" s="88">
        <v>0</v>
      </c>
      <c r="Q347" s="89"/>
    </row>
    <row r="348" spans="2:17">
      <c r="B348" s="90">
        <f t="shared" si="40"/>
        <v>53053</v>
      </c>
      <c r="C348" s="91"/>
      <c r="D348" s="92">
        <f t="shared" si="42"/>
        <v>745</v>
      </c>
      <c r="E348" s="93"/>
      <c r="F348" s="92">
        <f t="shared" si="47"/>
        <v>993.11720845709146</v>
      </c>
      <c r="G348" s="93"/>
      <c r="H348" s="92">
        <f t="shared" si="44"/>
        <v>-248.11720845709146</v>
      </c>
      <c r="I348" s="93"/>
      <c r="J348" s="51">
        <f t="shared" si="45"/>
        <v>53053</v>
      </c>
      <c r="K348" s="84">
        <f t="shared" si="41"/>
        <v>-152130.5030706448</v>
      </c>
      <c r="L348" s="84"/>
      <c r="M348" s="52">
        <f t="shared" si="46"/>
        <v>1</v>
      </c>
      <c r="N348" s="92">
        <f t="shared" si="43"/>
        <v>0</v>
      </c>
      <c r="O348" s="93"/>
      <c r="P348" s="88">
        <v>0</v>
      </c>
      <c r="Q348" s="89"/>
    </row>
    <row r="349" spans="2:17">
      <c r="B349" s="90">
        <f t="shared" si="40"/>
        <v>53083</v>
      </c>
      <c r="C349" s="91"/>
      <c r="D349" s="92">
        <f t="shared" si="42"/>
        <v>745</v>
      </c>
      <c r="E349" s="93"/>
      <c r="F349" s="92">
        <f t="shared" si="47"/>
        <v>994.7475758743085</v>
      </c>
      <c r="G349" s="93"/>
      <c r="H349" s="92">
        <f t="shared" si="44"/>
        <v>-249.74757587430852</v>
      </c>
      <c r="I349" s="93"/>
      <c r="J349" s="51">
        <f t="shared" si="45"/>
        <v>53083</v>
      </c>
      <c r="K349" s="84">
        <f t="shared" si="41"/>
        <v>-153125.2506465191</v>
      </c>
      <c r="L349" s="84"/>
      <c r="M349" s="52">
        <f t="shared" si="46"/>
        <v>1</v>
      </c>
      <c r="N349" s="92">
        <f t="shared" si="43"/>
        <v>0</v>
      </c>
      <c r="O349" s="93"/>
      <c r="P349" s="88">
        <v>0</v>
      </c>
      <c r="Q349" s="89"/>
    </row>
    <row r="350" spans="2:17">
      <c r="B350" s="90">
        <f t="shared" si="40"/>
        <v>53114</v>
      </c>
      <c r="C350" s="91"/>
      <c r="D350" s="92">
        <f t="shared" si="42"/>
        <v>745</v>
      </c>
      <c r="E350" s="93"/>
      <c r="F350" s="92">
        <f t="shared" si="47"/>
        <v>996.38061981136889</v>
      </c>
      <c r="G350" s="93"/>
      <c r="H350" s="92">
        <f t="shared" si="44"/>
        <v>-251.38061981136886</v>
      </c>
      <c r="I350" s="93"/>
      <c r="J350" s="51">
        <f t="shared" si="45"/>
        <v>53114</v>
      </c>
      <c r="K350" s="84">
        <f t="shared" si="41"/>
        <v>-154121.63126633046</v>
      </c>
      <c r="L350" s="84"/>
      <c r="M350" s="52">
        <f t="shared" si="46"/>
        <v>1</v>
      </c>
      <c r="N350" s="92">
        <f t="shared" si="43"/>
        <v>0</v>
      </c>
      <c r="O350" s="93"/>
      <c r="P350" s="88">
        <v>0</v>
      </c>
      <c r="Q350" s="89"/>
    </row>
    <row r="351" spans="2:17">
      <c r="B351" s="90">
        <f t="shared" si="40"/>
        <v>53144</v>
      </c>
      <c r="C351" s="91"/>
      <c r="D351" s="92">
        <f t="shared" si="42"/>
        <v>745</v>
      </c>
      <c r="E351" s="93"/>
      <c r="F351" s="92">
        <f t="shared" si="47"/>
        <v>998.01634466222583</v>
      </c>
      <c r="G351" s="93"/>
      <c r="H351" s="92">
        <f t="shared" si="44"/>
        <v>-253.01634466222583</v>
      </c>
      <c r="I351" s="93"/>
      <c r="J351" s="51">
        <f t="shared" si="45"/>
        <v>53144</v>
      </c>
      <c r="K351" s="84">
        <f t="shared" si="41"/>
        <v>-155119.64761099269</v>
      </c>
      <c r="L351" s="84"/>
      <c r="M351" s="52">
        <f t="shared" si="46"/>
        <v>1</v>
      </c>
      <c r="N351" s="92">
        <f t="shared" si="43"/>
        <v>0</v>
      </c>
      <c r="O351" s="93"/>
      <c r="P351" s="88">
        <v>0</v>
      </c>
      <c r="Q351" s="89"/>
    </row>
    <row r="352" spans="2:17">
      <c r="B352" s="90">
        <f t="shared" si="40"/>
        <v>53175</v>
      </c>
      <c r="C352" s="91"/>
      <c r="D352" s="92">
        <f t="shared" si="42"/>
        <v>745</v>
      </c>
      <c r="E352" s="93"/>
      <c r="F352" s="92">
        <f t="shared" si="47"/>
        <v>999.65475482804629</v>
      </c>
      <c r="G352" s="93"/>
      <c r="H352" s="92">
        <f t="shared" si="44"/>
        <v>-254.65475482804632</v>
      </c>
      <c r="I352" s="93"/>
      <c r="J352" s="51">
        <f t="shared" si="45"/>
        <v>53175</v>
      </c>
      <c r="K352" s="84">
        <f t="shared" si="41"/>
        <v>-156119.30236582074</v>
      </c>
      <c r="L352" s="84"/>
      <c r="M352" s="52">
        <f t="shared" si="46"/>
        <v>1</v>
      </c>
      <c r="N352" s="92">
        <f t="shared" si="43"/>
        <v>0</v>
      </c>
      <c r="O352" s="93"/>
      <c r="P352" s="88">
        <v>0</v>
      </c>
      <c r="Q352" s="89"/>
    </row>
    <row r="353" spans="2:17">
      <c r="B353" s="90">
        <f t="shared" si="40"/>
        <v>53206</v>
      </c>
      <c r="C353" s="91"/>
      <c r="D353" s="92">
        <f t="shared" si="42"/>
        <v>745</v>
      </c>
      <c r="E353" s="93"/>
      <c r="F353" s="92">
        <f t="shared" si="47"/>
        <v>1001.2958547172224</v>
      </c>
      <c r="G353" s="93"/>
      <c r="H353" s="92">
        <f t="shared" si="44"/>
        <v>-256.29585471722237</v>
      </c>
      <c r="I353" s="93"/>
      <c r="J353" s="51">
        <f t="shared" si="45"/>
        <v>53206</v>
      </c>
      <c r="K353" s="84">
        <f t="shared" si="41"/>
        <v>-157120.59822053797</v>
      </c>
      <c r="L353" s="84"/>
      <c r="M353" s="52">
        <f t="shared" si="46"/>
        <v>1</v>
      </c>
      <c r="N353" s="92">
        <f t="shared" si="43"/>
        <v>0</v>
      </c>
      <c r="O353" s="93"/>
      <c r="P353" s="88">
        <v>0</v>
      </c>
      <c r="Q353" s="89"/>
    </row>
    <row r="354" spans="2:17">
      <c r="B354" s="90">
        <f t="shared" si="40"/>
        <v>53236</v>
      </c>
      <c r="C354" s="91"/>
      <c r="D354" s="92">
        <f t="shared" si="42"/>
        <v>745</v>
      </c>
      <c r="E354" s="93"/>
      <c r="F354" s="92">
        <f t="shared" si="47"/>
        <v>1002.9396487453832</v>
      </c>
      <c r="G354" s="93"/>
      <c r="H354" s="92">
        <f t="shared" si="44"/>
        <v>-257.93964874538318</v>
      </c>
      <c r="I354" s="93"/>
      <c r="J354" s="51">
        <f t="shared" si="45"/>
        <v>53236</v>
      </c>
      <c r="K354" s="84">
        <f t="shared" si="41"/>
        <v>-158123.53786928335</v>
      </c>
      <c r="L354" s="84"/>
      <c r="M354" s="52">
        <f t="shared" si="46"/>
        <v>1</v>
      </c>
      <c r="N354" s="92">
        <f t="shared" si="43"/>
        <v>0</v>
      </c>
      <c r="O354" s="93"/>
      <c r="P354" s="88">
        <v>0</v>
      </c>
      <c r="Q354" s="89"/>
    </row>
    <row r="355" spans="2:17">
      <c r="B355" s="90">
        <f t="shared" si="40"/>
        <v>53267</v>
      </c>
      <c r="C355" s="91"/>
      <c r="D355" s="92">
        <f t="shared" si="42"/>
        <v>745</v>
      </c>
      <c r="E355" s="93"/>
      <c r="F355" s="92">
        <f t="shared" si="47"/>
        <v>1004.5861413354069</v>
      </c>
      <c r="G355" s="93"/>
      <c r="H355" s="92">
        <f t="shared" si="44"/>
        <v>-259.58614133540681</v>
      </c>
      <c r="I355" s="93"/>
      <c r="J355" s="51">
        <f t="shared" si="45"/>
        <v>53267</v>
      </c>
      <c r="K355" s="84">
        <f t="shared" si="41"/>
        <v>-159128.12401061875</v>
      </c>
      <c r="L355" s="84"/>
      <c r="M355" s="52">
        <f t="shared" si="46"/>
        <v>1</v>
      </c>
      <c r="N355" s="92">
        <f t="shared" si="43"/>
        <v>0</v>
      </c>
      <c r="O355" s="93"/>
      <c r="P355" s="88">
        <v>0</v>
      </c>
      <c r="Q355" s="89"/>
    </row>
    <row r="356" spans="2:17">
      <c r="B356" s="90">
        <f t="shared" si="40"/>
        <v>53297</v>
      </c>
      <c r="C356" s="91"/>
      <c r="D356" s="92">
        <f t="shared" si="42"/>
        <v>745</v>
      </c>
      <c r="E356" s="93"/>
      <c r="F356" s="92">
        <f t="shared" si="47"/>
        <v>1006.2353369174325</v>
      </c>
      <c r="G356" s="93"/>
      <c r="H356" s="92">
        <f t="shared" si="44"/>
        <v>-261.23533691743245</v>
      </c>
      <c r="I356" s="93"/>
      <c r="J356" s="51">
        <f t="shared" si="45"/>
        <v>53297</v>
      </c>
      <c r="K356" s="84">
        <f t="shared" si="41"/>
        <v>-160134.35934753617</v>
      </c>
      <c r="L356" s="84"/>
      <c r="M356" s="52">
        <f t="shared" si="46"/>
        <v>1</v>
      </c>
      <c r="N356" s="92">
        <f t="shared" si="43"/>
        <v>0</v>
      </c>
      <c r="O356" s="93"/>
      <c r="P356" s="88">
        <v>0</v>
      </c>
      <c r="Q356" s="89"/>
    </row>
    <row r="357" spans="2:17">
      <c r="B357" s="90">
        <f t="shared" si="40"/>
        <v>53328</v>
      </c>
      <c r="C357" s="91"/>
      <c r="D357" s="92">
        <f t="shared" si="42"/>
        <v>745</v>
      </c>
      <c r="E357" s="93"/>
      <c r="F357" s="92">
        <f t="shared" si="47"/>
        <v>1007.8872399288718</v>
      </c>
      <c r="G357" s="93"/>
      <c r="H357" s="92">
        <f t="shared" si="44"/>
        <v>-262.88723992887185</v>
      </c>
      <c r="I357" s="93"/>
      <c r="J357" s="51">
        <f t="shared" si="45"/>
        <v>53328</v>
      </c>
      <c r="K357" s="84">
        <f t="shared" si="41"/>
        <v>-161142.24658746505</v>
      </c>
      <c r="L357" s="84"/>
      <c r="M357" s="52">
        <f t="shared" si="46"/>
        <v>1</v>
      </c>
      <c r="N357" s="92">
        <f t="shared" si="43"/>
        <v>0</v>
      </c>
      <c r="O357" s="93"/>
      <c r="P357" s="88">
        <v>0</v>
      </c>
      <c r="Q357" s="89"/>
    </row>
    <row r="358" spans="2:17">
      <c r="B358" s="90">
        <f t="shared" si="40"/>
        <v>53359</v>
      </c>
      <c r="C358" s="91"/>
      <c r="D358" s="92">
        <f t="shared" si="42"/>
        <v>745</v>
      </c>
      <c r="E358" s="93"/>
      <c r="F358" s="92">
        <f t="shared" si="47"/>
        <v>1009.5418548144219</v>
      </c>
      <c r="G358" s="93"/>
      <c r="H358" s="92">
        <f t="shared" si="44"/>
        <v>-264.54185481442181</v>
      </c>
      <c r="I358" s="93"/>
      <c r="J358" s="51">
        <f t="shared" si="45"/>
        <v>53359</v>
      </c>
      <c r="K358" s="84">
        <f t="shared" si="41"/>
        <v>-162151.78844227947</v>
      </c>
      <c r="L358" s="84"/>
      <c r="M358" s="52">
        <f t="shared" si="46"/>
        <v>1</v>
      </c>
      <c r="N358" s="92">
        <f t="shared" si="43"/>
        <v>0</v>
      </c>
      <c r="O358" s="93"/>
      <c r="P358" s="88">
        <v>0</v>
      </c>
      <c r="Q358" s="89"/>
    </row>
    <row r="359" spans="2:17">
      <c r="B359" s="90">
        <f t="shared" si="40"/>
        <v>53387</v>
      </c>
      <c r="C359" s="91"/>
      <c r="D359" s="92">
        <f t="shared" si="42"/>
        <v>745</v>
      </c>
      <c r="E359" s="93"/>
      <c r="F359" s="92">
        <f t="shared" si="47"/>
        <v>1011.1991860260755</v>
      </c>
      <c r="G359" s="93"/>
      <c r="H359" s="92">
        <f t="shared" si="44"/>
        <v>-266.19918602607544</v>
      </c>
      <c r="I359" s="93"/>
      <c r="J359" s="51">
        <f t="shared" si="45"/>
        <v>53387</v>
      </c>
      <c r="K359" s="84">
        <f t="shared" si="41"/>
        <v>-163162.98762830556</v>
      </c>
      <c r="L359" s="84"/>
      <c r="M359" s="52">
        <f t="shared" si="46"/>
        <v>1</v>
      </c>
      <c r="N359" s="92">
        <f t="shared" si="43"/>
        <v>0</v>
      </c>
      <c r="O359" s="93"/>
      <c r="P359" s="88">
        <v>0</v>
      </c>
      <c r="Q359" s="89"/>
    </row>
    <row r="360" spans="2:17">
      <c r="B360" s="90">
        <f t="shared" si="40"/>
        <v>53418</v>
      </c>
      <c r="C360" s="91"/>
      <c r="D360" s="92">
        <f t="shared" si="42"/>
        <v>745</v>
      </c>
      <c r="E360" s="93"/>
      <c r="F360" s="92">
        <f t="shared" si="47"/>
        <v>1012.8592380231349</v>
      </c>
      <c r="G360" s="93"/>
      <c r="H360" s="92">
        <f t="shared" si="44"/>
        <v>-267.85923802313494</v>
      </c>
      <c r="I360" s="93"/>
      <c r="J360" s="51">
        <f t="shared" si="45"/>
        <v>53418</v>
      </c>
      <c r="K360" s="84">
        <f t="shared" si="41"/>
        <v>-164175.84686632871</v>
      </c>
      <c r="L360" s="84"/>
      <c r="M360" s="52">
        <f t="shared" si="46"/>
        <v>1</v>
      </c>
      <c r="N360" s="92">
        <f t="shared" si="43"/>
        <v>0</v>
      </c>
      <c r="O360" s="93"/>
      <c r="P360" s="88">
        <v>0</v>
      </c>
      <c r="Q360" s="89"/>
    </row>
    <row r="361" spans="2:17">
      <c r="B361" s="90">
        <f t="shared" si="40"/>
        <v>53448</v>
      </c>
      <c r="C361" s="91"/>
      <c r="D361" s="92">
        <f t="shared" si="42"/>
        <v>745</v>
      </c>
      <c r="E361" s="93"/>
      <c r="F361" s="92">
        <f t="shared" si="47"/>
        <v>1014.5220152722229</v>
      </c>
      <c r="G361" s="93"/>
      <c r="H361" s="92">
        <f t="shared" si="44"/>
        <v>-269.52201527222297</v>
      </c>
      <c r="I361" s="93"/>
      <c r="J361" s="51">
        <f t="shared" si="45"/>
        <v>53448</v>
      </c>
      <c r="K361" s="84">
        <f t="shared" si="41"/>
        <v>-165190.36888160094</v>
      </c>
      <c r="L361" s="84"/>
      <c r="M361" s="52">
        <f t="shared" si="46"/>
        <v>1</v>
      </c>
      <c r="N361" s="92">
        <f t="shared" si="43"/>
        <v>0</v>
      </c>
      <c r="O361" s="93"/>
      <c r="P361" s="88">
        <v>0</v>
      </c>
      <c r="Q361" s="89"/>
    </row>
    <row r="362" spans="2:17">
      <c r="B362" s="90">
        <f t="shared" si="40"/>
        <v>53479</v>
      </c>
      <c r="C362" s="91"/>
      <c r="D362" s="92">
        <f t="shared" si="42"/>
        <v>745</v>
      </c>
      <c r="E362" s="93"/>
      <c r="F362" s="92">
        <f t="shared" si="47"/>
        <v>1016.1875222472949</v>
      </c>
      <c r="G362" s="93"/>
      <c r="H362" s="92">
        <f t="shared" si="44"/>
        <v>-271.18752224729485</v>
      </c>
      <c r="I362" s="93"/>
      <c r="J362" s="51">
        <f t="shared" si="45"/>
        <v>53479</v>
      </c>
      <c r="K362" s="84">
        <f t="shared" si="41"/>
        <v>-166206.55640384823</v>
      </c>
      <c r="L362" s="84"/>
      <c r="M362" s="52">
        <f t="shared" si="46"/>
        <v>1</v>
      </c>
      <c r="N362" s="92">
        <f t="shared" si="43"/>
        <v>0</v>
      </c>
      <c r="O362" s="93"/>
      <c r="P362" s="88">
        <v>0</v>
      </c>
      <c r="Q362" s="89"/>
    </row>
    <row r="363" spans="2:17">
      <c r="B363" s="90">
        <f t="shared" si="40"/>
        <v>53509</v>
      </c>
      <c r="C363" s="91"/>
      <c r="D363" s="92">
        <f t="shared" si="42"/>
        <v>745</v>
      </c>
      <c r="E363" s="93"/>
      <c r="F363" s="92">
        <f t="shared" si="47"/>
        <v>1017.8557634296508</v>
      </c>
      <c r="G363" s="93"/>
      <c r="H363" s="92">
        <f t="shared" si="44"/>
        <v>-272.85576342965084</v>
      </c>
      <c r="I363" s="93"/>
      <c r="J363" s="51">
        <f t="shared" si="45"/>
        <v>53509</v>
      </c>
      <c r="K363" s="84">
        <f t="shared" si="41"/>
        <v>-167224.41216727789</v>
      </c>
      <c r="L363" s="84"/>
      <c r="M363" s="52">
        <f t="shared" si="46"/>
        <v>1</v>
      </c>
      <c r="N363" s="92">
        <f t="shared" si="43"/>
        <v>0</v>
      </c>
      <c r="O363" s="93"/>
      <c r="P363" s="88">
        <v>0</v>
      </c>
      <c r="Q363" s="89"/>
    </row>
    <row r="364" spans="2:17">
      <c r="B364" s="90">
        <f t="shared" si="40"/>
        <v>53540</v>
      </c>
      <c r="C364" s="91"/>
      <c r="D364" s="92">
        <f t="shared" si="42"/>
        <v>745</v>
      </c>
      <c r="E364" s="93"/>
      <c r="F364" s="92">
        <f t="shared" si="47"/>
        <v>1019.5267433079478</v>
      </c>
      <c r="G364" s="93"/>
      <c r="H364" s="92">
        <f t="shared" si="44"/>
        <v>-274.52674330794781</v>
      </c>
      <c r="I364" s="93"/>
      <c r="J364" s="51">
        <f t="shared" si="45"/>
        <v>53540</v>
      </c>
      <c r="K364" s="84">
        <f t="shared" si="41"/>
        <v>-168243.93891058583</v>
      </c>
      <c r="L364" s="84"/>
      <c r="M364" s="52">
        <f t="shared" si="46"/>
        <v>1</v>
      </c>
      <c r="N364" s="92">
        <f t="shared" si="43"/>
        <v>0</v>
      </c>
      <c r="O364" s="93"/>
      <c r="P364" s="88">
        <v>0</v>
      </c>
      <c r="Q364" s="89"/>
    </row>
    <row r="365" spans="2:17">
      <c r="B365" s="90">
        <f t="shared" si="40"/>
        <v>53571</v>
      </c>
      <c r="C365" s="91"/>
      <c r="D365" s="92">
        <f t="shared" si="42"/>
        <v>745</v>
      </c>
      <c r="E365" s="93"/>
      <c r="F365" s="92">
        <f t="shared" si="47"/>
        <v>1021.2004663782118</v>
      </c>
      <c r="G365" s="93"/>
      <c r="H365" s="92">
        <f t="shared" si="44"/>
        <v>-276.20046637821173</v>
      </c>
      <c r="I365" s="93"/>
      <c r="J365" s="51">
        <f t="shared" si="45"/>
        <v>53571</v>
      </c>
      <c r="K365" s="84">
        <f t="shared" si="41"/>
        <v>-169265.13937696404</v>
      </c>
      <c r="L365" s="84"/>
      <c r="M365" s="52">
        <f t="shared" si="46"/>
        <v>1</v>
      </c>
      <c r="N365" s="92">
        <f t="shared" si="43"/>
        <v>0</v>
      </c>
      <c r="O365" s="93"/>
      <c r="P365" s="88">
        <v>0</v>
      </c>
      <c r="Q365" s="89"/>
    </row>
    <row r="366" spans="2:17">
      <c r="B366" s="90">
        <f t="shared" si="40"/>
        <v>53601</v>
      </c>
      <c r="C366" s="91"/>
      <c r="D366" s="92">
        <f t="shared" si="42"/>
        <v>745</v>
      </c>
      <c r="E366" s="93"/>
      <c r="F366" s="92">
        <f t="shared" si="47"/>
        <v>1022.8769371438493</v>
      </c>
      <c r="G366" s="93"/>
      <c r="H366" s="92">
        <f t="shared" si="44"/>
        <v>-277.87693714384926</v>
      </c>
      <c r="I366" s="93"/>
      <c r="J366" s="51">
        <f t="shared" si="45"/>
        <v>53601</v>
      </c>
      <c r="K366" s="84">
        <f t="shared" si="41"/>
        <v>-170288.0163141079</v>
      </c>
      <c r="L366" s="84"/>
      <c r="M366" s="52">
        <f t="shared" si="46"/>
        <v>1</v>
      </c>
      <c r="N366" s="92">
        <f t="shared" si="43"/>
        <v>0</v>
      </c>
      <c r="O366" s="93"/>
      <c r="P366" s="88">
        <v>0</v>
      </c>
      <c r="Q366" s="89"/>
    </row>
    <row r="367" spans="2:17">
      <c r="B367" s="90">
        <f t="shared" si="40"/>
        <v>53632</v>
      </c>
      <c r="C367" s="91"/>
      <c r="D367" s="92">
        <f t="shared" si="42"/>
        <v>745</v>
      </c>
      <c r="E367" s="93"/>
      <c r="F367" s="92">
        <f t="shared" si="47"/>
        <v>1024.5561601156605</v>
      </c>
      <c r="G367" s="93"/>
      <c r="H367" s="92">
        <f t="shared" si="44"/>
        <v>-279.55616011566048</v>
      </c>
      <c r="I367" s="93"/>
      <c r="J367" s="51">
        <f t="shared" si="45"/>
        <v>53632</v>
      </c>
      <c r="K367" s="84">
        <f t="shared" si="41"/>
        <v>-171312.57247422356</v>
      </c>
      <c r="L367" s="84"/>
      <c r="M367" s="52">
        <f t="shared" si="46"/>
        <v>1</v>
      </c>
      <c r="N367" s="92">
        <f t="shared" si="43"/>
        <v>0</v>
      </c>
      <c r="O367" s="93"/>
      <c r="P367" s="88">
        <v>0</v>
      </c>
      <c r="Q367" s="89"/>
    </row>
    <row r="368" spans="2:17">
      <c r="B368" s="90">
        <f t="shared" si="40"/>
        <v>53662</v>
      </c>
      <c r="C368" s="91"/>
      <c r="D368" s="92">
        <f t="shared" si="42"/>
        <v>745</v>
      </c>
      <c r="E368" s="93"/>
      <c r="F368" s="92">
        <f t="shared" si="47"/>
        <v>1026.2381398118503</v>
      </c>
      <c r="G368" s="93"/>
      <c r="H368" s="92">
        <f t="shared" si="44"/>
        <v>-281.23813981185032</v>
      </c>
      <c r="I368" s="93"/>
      <c r="J368" s="51">
        <f t="shared" si="45"/>
        <v>53662</v>
      </c>
      <c r="K368" s="84">
        <f t="shared" si="41"/>
        <v>-172338.81061403541</v>
      </c>
      <c r="L368" s="84"/>
      <c r="M368" s="52">
        <f t="shared" si="46"/>
        <v>1</v>
      </c>
      <c r="N368" s="92">
        <f t="shared" si="43"/>
        <v>0</v>
      </c>
      <c r="O368" s="93"/>
      <c r="P368" s="88">
        <v>0</v>
      </c>
      <c r="Q368" s="89"/>
    </row>
    <row r="369" spans="2:17">
      <c r="B369" s="90">
        <f t="shared" si="40"/>
        <v>53693</v>
      </c>
      <c r="C369" s="91"/>
      <c r="D369" s="92">
        <f t="shared" si="42"/>
        <v>745</v>
      </c>
      <c r="E369" s="93"/>
      <c r="F369" s="92">
        <f t="shared" si="47"/>
        <v>1027.9228807580414</v>
      </c>
      <c r="G369" s="93"/>
      <c r="H369" s="92">
        <f t="shared" si="44"/>
        <v>-282.92288075804146</v>
      </c>
      <c r="I369" s="93"/>
      <c r="J369" s="51">
        <f t="shared" si="45"/>
        <v>53693</v>
      </c>
      <c r="K369" s="84">
        <f t="shared" si="41"/>
        <v>-173366.73349479344</v>
      </c>
      <c r="L369" s="84"/>
      <c r="M369" s="52">
        <f t="shared" si="46"/>
        <v>1</v>
      </c>
      <c r="N369" s="92">
        <f t="shared" si="43"/>
        <v>0</v>
      </c>
      <c r="O369" s="93"/>
      <c r="P369" s="88">
        <v>0</v>
      </c>
      <c r="Q369" s="89"/>
    </row>
    <row r="370" spans="2:17">
      <c r="B370" s="90">
        <f t="shared" si="40"/>
        <v>53724</v>
      </c>
      <c r="C370" s="91"/>
      <c r="D370" s="92">
        <f t="shared" si="42"/>
        <v>745</v>
      </c>
      <c r="E370" s="93"/>
      <c r="F370" s="92">
        <f t="shared" si="47"/>
        <v>1029.6103874872858</v>
      </c>
      <c r="G370" s="93"/>
      <c r="H370" s="92">
        <f t="shared" si="44"/>
        <v>-284.61038748728589</v>
      </c>
      <c r="I370" s="93"/>
      <c r="J370" s="51">
        <f t="shared" si="45"/>
        <v>53724</v>
      </c>
      <c r="K370" s="84">
        <f t="shared" si="41"/>
        <v>-174396.34388228072</v>
      </c>
      <c r="L370" s="84"/>
      <c r="M370" s="52">
        <f t="shared" si="46"/>
        <v>1</v>
      </c>
      <c r="N370" s="92">
        <f t="shared" si="43"/>
        <v>0</v>
      </c>
      <c r="O370" s="93"/>
      <c r="P370" s="88">
        <v>0</v>
      </c>
      <c r="Q370" s="89"/>
    </row>
    <row r="371" spans="2:17">
      <c r="B371" s="90">
        <f t="shared" si="40"/>
        <v>53752</v>
      </c>
      <c r="C371" s="91"/>
      <c r="D371" s="92">
        <f t="shared" si="42"/>
        <v>745</v>
      </c>
      <c r="E371" s="93"/>
      <c r="F371" s="92">
        <f t="shared" si="47"/>
        <v>1031.3006645400774</v>
      </c>
      <c r="G371" s="93"/>
      <c r="H371" s="92">
        <f t="shared" si="44"/>
        <v>-286.30066454007749</v>
      </c>
      <c r="I371" s="93"/>
      <c r="J371" s="51">
        <f t="shared" si="45"/>
        <v>53752</v>
      </c>
      <c r="K371" s="84">
        <f t="shared" si="41"/>
        <v>-175427.64454682081</v>
      </c>
      <c r="L371" s="84"/>
      <c r="M371" s="52">
        <f t="shared" si="46"/>
        <v>1</v>
      </c>
      <c r="N371" s="92">
        <f t="shared" si="43"/>
        <v>0</v>
      </c>
      <c r="O371" s="93"/>
      <c r="P371" s="88">
        <v>0</v>
      </c>
      <c r="Q371" s="89"/>
    </row>
    <row r="372" spans="2:17">
      <c r="B372" s="90">
        <f t="shared" si="40"/>
        <v>53783</v>
      </c>
      <c r="C372" s="91"/>
      <c r="D372" s="92">
        <f t="shared" si="42"/>
        <v>745</v>
      </c>
      <c r="E372" s="93"/>
      <c r="F372" s="92">
        <f t="shared" si="47"/>
        <v>1032.9937164643641</v>
      </c>
      <c r="G372" s="93"/>
      <c r="H372" s="92">
        <f t="shared" si="44"/>
        <v>-287.99371646436413</v>
      </c>
      <c r="I372" s="93"/>
      <c r="J372" s="51">
        <f t="shared" si="45"/>
        <v>53783</v>
      </c>
      <c r="K372" s="84">
        <f t="shared" si="41"/>
        <v>-176460.63826328519</v>
      </c>
      <c r="L372" s="84"/>
      <c r="M372" s="52">
        <f t="shared" si="46"/>
        <v>1</v>
      </c>
      <c r="N372" s="92">
        <f t="shared" si="43"/>
        <v>0</v>
      </c>
      <c r="O372" s="93"/>
      <c r="P372" s="88">
        <v>0</v>
      </c>
      <c r="Q372" s="89"/>
    </row>
    <row r="373" spans="2:17">
      <c r="B373" s="90">
        <f t="shared" si="40"/>
        <v>53813</v>
      </c>
      <c r="C373" s="91"/>
      <c r="D373" s="92">
        <f t="shared" si="42"/>
        <v>745</v>
      </c>
      <c r="E373" s="93"/>
      <c r="F373" s="92">
        <f t="shared" si="47"/>
        <v>1034.6895478155598</v>
      </c>
      <c r="G373" s="93"/>
      <c r="H373" s="92">
        <f t="shared" si="44"/>
        <v>-289.68954781555982</v>
      </c>
      <c r="I373" s="93"/>
      <c r="J373" s="51">
        <f t="shared" si="45"/>
        <v>53813</v>
      </c>
      <c r="K373" s="84">
        <f t="shared" si="41"/>
        <v>-177495.32781110075</v>
      </c>
      <c r="L373" s="84"/>
      <c r="M373" s="52">
        <f t="shared" si="46"/>
        <v>1</v>
      </c>
      <c r="N373" s="92">
        <f t="shared" si="43"/>
        <v>0</v>
      </c>
      <c r="O373" s="93"/>
      <c r="P373" s="88">
        <v>0</v>
      </c>
      <c r="Q373" s="89"/>
    </row>
    <row r="374" spans="2:17">
      <c r="B374" s="90">
        <f t="shared" si="40"/>
        <v>53844</v>
      </c>
      <c r="C374" s="91"/>
      <c r="D374" s="92">
        <f t="shared" si="42"/>
        <v>745</v>
      </c>
      <c r="E374" s="93"/>
      <c r="F374" s="92">
        <f t="shared" si="47"/>
        <v>1036.3881631565571</v>
      </c>
      <c r="G374" s="93"/>
      <c r="H374" s="92">
        <f t="shared" si="44"/>
        <v>-291.38816315655703</v>
      </c>
      <c r="I374" s="93"/>
      <c r="J374" s="51">
        <f t="shared" si="45"/>
        <v>53844</v>
      </c>
      <c r="K374" s="84">
        <f t="shared" si="41"/>
        <v>-178531.7159742573</v>
      </c>
      <c r="L374" s="84"/>
      <c r="M374" s="52">
        <f t="shared" si="46"/>
        <v>1</v>
      </c>
      <c r="N374" s="92">
        <f t="shared" si="43"/>
        <v>0</v>
      </c>
      <c r="O374" s="93"/>
      <c r="P374" s="88">
        <v>0</v>
      </c>
      <c r="Q374" s="89"/>
    </row>
    <row r="375" spans="2:17">
      <c r="B375" s="90">
        <f t="shared" si="40"/>
        <v>53874</v>
      </c>
      <c r="C375" s="91"/>
      <c r="D375" s="92">
        <f t="shared" si="42"/>
        <v>745</v>
      </c>
      <c r="E375" s="93"/>
      <c r="F375" s="92">
        <f t="shared" si="47"/>
        <v>1038.089567057739</v>
      </c>
      <c r="G375" s="93"/>
      <c r="H375" s="92">
        <f t="shared" si="44"/>
        <v>-293.08956705773903</v>
      </c>
      <c r="I375" s="93"/>
      <c r="J375" s="51">
        <f t="shared" si="45"/>
        <v>53874</v>
      </c>
      <c r="K375" s="84">
        <f t="shared" si="41"/>
        <v>-179569.80554131503</v>
      </c>
      <c r="L375" s="84"/>
      <c r="M375" s="52">
        <f t="shared" si="46"/>
        <v>1</v>
      </c>
      <c r="N375" s="92">
        <f t="shared" si="43"/>
        <v>0</v>
      </c>
      <c r="O375" s="93"/>
      <c r="P375" s="88">
        <v>0</v>
      </c>
      <c r="Q375" s="89"/>
    </row>
    <row r="376" spans="2:17">
      <c r="B376" s="90">
        <f t="shared" si="40"/>
        <v>53905</v>
      </c>
      <c r="C376" s="91"/>
      <c r="D376" s="92">
        <f t="shared" si="42"/>
        <v>745</v>
      </c>
      <c r="E376" s="93"/>
      <c r="F376" s="92">
        <f t="shared" si="47"/>
        <v>1039.7937640969922</v>
      </c>
      <c r="G376" s="93"/>
      <c r="H376" s="92">
        <f t="shared" si="44"/>
        <v>-294.79376409699216</v>
      </c>
      <c r="I376" s="93"/>
      <c r="J376" s="51">
        <f t="shared" si="45"/>
        <v>53905</v>
      </c>
      <c r="K376" s="84">
        <f t="shared" si="41"/>
        <v>-180609.59930541203</v>
      </c>
      <c r="L376" s="84"/>
      <c r="M376" s="52">
        <f t="shared" si="46"/>
        <v>1</v>
      </c>
      <c r="N376" s="92">
        <f t="shared" si="43"/>
        <v>0</v>
      </c>
      <c r="O376" s="93"/>
      <c r="P376" s="88">
        <v>0</v>
      </c>
      <c r="Q376" s="89"/>
    </row>
    <row r="377" spans="2:17">
      <c r="B377" s="90">
        <f t="shared" ref="B377:B380" si="48">DATE(YEAR(B376),MONTH(B376)+1,1)</f>
        <v>53936</v>
      </c>
      <c r="C377" s="91"/>
      <c r="D377" s="92">
        <f t="shared" si="42"/>
        <v>745</v>
      </c>
      <c r="E377" s="93"/>
      <c r="F377" s="92">
        <f t="shared" si="47"/>
        <v>1041.5007588597182</v>
      </c>
      <c r="G377" s="93"/>
      <c r="H377" s="92">
        <f t="shared" si="44"/>
        <v>-296.50075885971808</v>
      </c>
      <c r="I377" s="93"/>
      <c r="J377" s="51">
        <f t="shared" si="45"/>
        <v>53936</v>
      </c>
      <c r="K377" s="84">
        <f t="shared" ref="K377:K380" si="49">K376-F377-N377-P377</f>
        <v>-181651.10006427174</v>
      </c>
      <c r="L377" s="84"/>
      <c r="M377" s="52">
        <f t="shared" si="46"/>
        <v>1</v>
      </c>
      <c r="N377" s="92">
        <f t="shared" si="43"/>
        <v>0</v>
      </c>
      <c r="O377" s="93"/>
      <c r="P377" s="88">
        <v>0</v>
      </c>
      <c r="Q377" s="89"/>
    </row>
    <row r="378" spans="2:17">
      <c r="B378" s="90">
        <f t="shared" si="48"/>
        <v>53966</v>
      </c>
      <c r="C378" s="91"/>
      <c r="D378" s="92">
        <f t="shared" si="42"/>
        <v>745</v>
      </c>
      <c r="E378" s="93"/>
      <c r="F378" s="92">
        <f t="shared" si="47"/>
        <v>1043.210555938846</v>
      </c>
      <c r="G378" s="93"/>
      <c r="H378" s="92">
        <f t="shared" si="44"/>
        <v>-298.21055593884608</v>
      </c>
      <c r="I378" s="93"/>
      <c r="J378" s="51">
        <f t="shared" si="45"/>
        <v>53966</v>
      </c>
      <c r="K378" s="84">
        <f t="shared" si="49"/>
        <v>-182694.3106202106</v>
      </c>
      <c r="L378" s="84"/>
      <c r="M378" s="52">
        <f t="shared" si="46"/>
        <v>1</v>
      </c>
      <c r="N378" s="92">
        <f t="shared" si="43"/>
        <v>0</v>
      </c>
      <c r="O378" s="93"/>
      <c r="P378" s="88">
        <v>0</v>
      </c>
      <c r="Q378" s="89"/>
    </row>
    <row r="379" spans="2:17">
      <c r="B379" s="90">
        <f t="shared" si="48"/>
        <v>53997</v>
      </c>
      <c r="C379" s="91"/>
      <c r="D379" s="92">
        <f t="shared" si="42"/>
        <v>745</v>
      </c>
      <c r="E379" s="93"/>
      <c r="F379" s="92">
        <f t="shared" si="47"/>
        <v>1044.9231599348457</v>
      </c>
      <c r="G379" s="93"/>
      <c r="H379" s="92">
        <f t="shared" si="44"/>
        <v>-299.92315993484573</v>
      </c>
      <c r="I379" s="93"/>
      <c r="J379" s="51">
        <f t="shared" si="45"/>
        <v>53997</v>
      </c>
      <c r="K379" s="84">
        <f t="shared" si="49"/>
        <v>-183739.23378014544</v>
      </c>
      <c r="L379" s="84"/>
      <c r="M379" s="52">
        <f t="shared" si="46"/>
        <v>1</v>
      </c>
      <c r="N379" s="92">
        <f t="shared" si="43"/>
        <v>0</v>
      </c>
      <c r="O379" s="93"/>
      <c r="P379" s="88">
        <v>0</v>
      </c>
      <c r="Q379" s="89"/>
    </row>
    <row r="380" spans="2:17">
      <c r="B380" s="90">
        <f t="shared" si="48"/>
        <v>54027</v>
      </c>
      <c r="C380" s="91"/>
      <c r="D380" s="92">
        <f t="shared" si="42"/>
        <v>745</v>
      </c>
      <c r="E380" s="93"/>
      <c r="F380" s="92">
        <f t="shared" si="47"/>
        <v>1046.6385754557386</v>
      </c>
      <c r="G380" s="93"/>
      <c r="H380" s="92">
        <f t="shared" si="44"/>
        <v>-301.63857545573876</v>
      </c>
      <c r="I380" s="93"/>
      <c r="J380" s="51">
        <f t="shared" si="45"/>
        <v>54027</v>
      </c>
      <c r="K380" s="84">
        <f t="shared" si="49"/>
        <v>-184785.87235560117</v>
      </c>
      <c r="L380" s="84"/>
      <c r="M380" s="52">
        <f t="shared" si="46"/>
        <v>1</v>
      </c>
      <c r="N380" s="92">
        <f t="shared" si="43"/>
        <v>0</v>
      </c>
      <c r="O380" s="93"/>
      <c r="P380" s="88">
        <v>0</v>
      </c>
      <c r="Q380" s="89"/>
    </row>
    <row r="381" spans="2:17">
      <c r="B381" s="90">
        <f t="shared" ref="B381" si="50">DATE(YEAR(B380),MONTH(B380)+1,1)</f>
        <v>54058</v>
      </c>
      <c r="C381" s="91"/>
      <c r="D381" s="92">
        <f t="shared" si="42"/>
        <v>745</v>
      </c>
      <c r="E381" s="93"/>
      <c r="F381" s="92">
        <f t="shared" si="47"/>
        <v>1048.3568071171119</v>
      </c>
      <c r="G381" s="93"/>
      <c r="H381" s="92">
        <f t="shared" si="44"/>
        <v>-303.35680711711188</v>
      </c>
      <c r="I381" s="93"/>
      <c r="J381" s="51">
        <f t="shared" si="45"/>
        <v>54058</v>
      </c>
      <c r="K381" s="84">
        <f t="shared" ref="K381" si="51">K380-F381-N381-P381</f>
        <v>-185834.22916271829</v>
      </c>
      <c r="L381" s="84"/>
      <c r="M381" s="52">
        <f t="shared" si="46"/>
        <v>1</v>
      </c>
      <c r="N381" s="92">
        <f t="shared" si="43"/>
        <v>0</v>
      </c>
      <c r="O381" s="93"/>
      <c r="P381" s="88">
        <v>0</v>
      </c>
      <c r="Q381" s="89"/>
    </row>
  </sheetData>
  <mergeCells count="2558">
    <mergeCell ref="B6:D6"/>
    <mergeCell ref="B12:C12"/>
    <mergeCell ref="B14:C14"/>
    <mergeCell ref="L8:N8"/>
    <mergeCell ref="L12:N12"/>
    <mergeCell ref="L16:N16"/>
    <mergeCell ref="P380:Q380"/>
    <mergeCell ref="B381:C381"/>
    <mergeCell ref="D381:E381"/>
    <mergeCell ref="F381:G381"/>
    <mergeCell ref="H381:I381"/>
    <mergeCell ref="K381:L381"/>
    <mergeCell ref="N381:O381"/>
    <mergeCell ref="P381:Q381"/>
    <mergeCell ref="B380:C380"/>
    <mergeCell ref="D380:E380"/>
    <mergeCell ref="F380:G380"/>
    <mergeCell ref="H380:I380"/>
    <mergeCell ref="K380:L380"/>
    <mergeCell ref="N380:O380"/>
    <mergeCell ref="P378:Q378"/>
    <mergeCell ref="B379:C379"/>
    <mergeCell ref="D379:E379"/>
    <mergeCell ref="F379:G379"/>
    <mergeCell ref="H379:I379"/>
    <mergeCell ref="K379:L379"/>
    <mergeCell ref="N379:O379"/>
    <mergeCell ref="P379:Q379"/>
    <mergeCell ref="B378:C378"/>
    <mergeCell ref="D378:E378"/>
    <mergeCell ref="F378:G378"/>
    <mergeCell ref="H378:I378"/>
    <mergeCell ref="K378:L378"/>
    <mergeCell ref="N378:O378"/>
    <mergeCell ref="P376:Q376"/>
    <mergeCell ref="B377:C377"/>
    <mergeCell ref="D377:E377"/>
    <mergeCell ref="F377:G377"/>
    <mergeCell ref="H377:I377"/>
    <mergeCell ref="K377:L377"/>
    <mergeCell ref="N377:O377"/>
    <mergeCell ref="P377:Q377"/>
    <mergeCell ref="B376:C376"/>
    <mergeCell ref="D376:E376"/>
    <mergeCell ref="F376:G376"/>
    <mergeCell ref="H376:I376"/>
    <mergeCell ref="K376:L376"/>
    <mergeCell ref="N376:O376"/>
    <mergeCell ref="P374:Q374"/>
    <mergeCell ref="B375:C375"/>
    <mergeCell ref="D375:E375"/>
    <mergeCell ref="F375:G375"/>
    <mergeCell ref="H375:I375"/>
    <mergeCell ref="K375:L375"/>
    <mergeCell ref="N375:O375"/>
    <mergeCell ref="P375:Q375"/>
    <mergeCell ref="B374:C374"/>
    <mergeCell ref="D374:E374"/>
    <mergeCell ref="F374:G374"/>
    <mergeCell ref="H374:I374"/>
    <mergeCell ref="K374:L374"/>
    <mergeCell ref="N374:O374"/>
    <mergeCell ref="P372:Q372"/>
    <mergeCell ref="B373:C373"/>
    <mergeCell ref="D373:E373"/>
    <mergeCell ref="F373:G373"/>
    <mergeCell ref="H373:I373"/>
    <mergeCell ref="K373:L373"/>
    <mergeCell ref="N373:O373"/>
    <mergeCell ref="P373:Q373"/>
    <mergeCell ref="B372:C372"/>
    <mergeCell ref="D372:E372"/>
    <mergeCell ref="F372:G372"/>
    <mergeCell ref="H372:I372"/>
    <mergeCell ref="K372:L372"/>
    <mergeCell ref="N372:O372"/>
    <mergeCell ref="P370:Q370"/>
    <mergeCell ref="B371:C371"/>
    <mergeCell ref="D371:E371"/>
    <mergeCell ref="F371:G371"/>
    <mergeCell ref="H371:I371"/>
    <mergeCell ref="K371:L371"/>
    <mergeCell ref="N371:O371"/>
    <mergeCell ref="P371:Q371"/>
    <mergeCell ref="B370:C370"/>
    <mergeCell ref="D370:E370"/>
    <mergeCell ref="F370:G370"/>
    <mergeCell ref="H370:I370"/>
    <mergeCell ref="K370:L370"/>
    <mergeCell ref="N370:O370"/>
    <mergeCell ref="P368:Q368"/>
    <mergeCell ref="B369:C369"/>
    <mergeCell ref="D369:E369"/>
    <mergeCell ref="F369:G369"/>
    <mergeCell ref="H369:I369"/>
    <mergeCell ref="K369:L369"/>
    <mergeCell ref="N369:O369"/>
    <mergeCell ref="P369:Q369"/>
    <mergeCell ref="B368:C368"/>
    <mergeCell ref="D368:E368"/>
    <mergeCell ref="F368:G368"/>
    <mergeCell ref="H368:I368"/>
    <mergeCell ref="K368:L368"/>
    <mergeCell ref="N368:O368"/>
    <mergeCell ref="P366:Q366"/>
    <mergeCell ref="B367:C367"/>
    <mergeCell ref="D367:E367"/>
    <mergeCell ref="F367:G367"/>
    <mergeCell ref="H367:I367"/>
    <mergeCell ref="K367:L367"/>
    <mergeCell ref="N367:O367"/>
    <mergeCell ref="P367:Q367"/>
    <mergeCell ref="B366:C366"/>
    <mergeCell ref="D366:E366"/>
    <mergeCell ref="F366:G366"/>
    <mergeCell ref="H366:I366"/>
    <mergeCell ref="K366:L366"/>
    <mergeCell ref="N366:O366"/>
    <mergeCell ref="P364:Q364"/>
    <mergeCell ref="B365:C365"/>
    <mergeCell ref="D365:E365"/>
    <mergeCell ref="F365:G365"/>
    <mergeCell ref="H365:I365"/>
    <mergeCell ref="K365:L365"/>
    <mergeCell ref="N365:O365"/>
    <mergeCell ref="P365:Q365"/>
    <mergeCell ref="B364:C364"/>
    <mergeCell ref="D364:E364"/>
    <mergeCell ref="F364:G364"/>
    <mergeCell ref="H364:I364"/>
    <mergeCell ref="K364:L364"/>
    <mergeCell ref="N364:O364"/>
    <mergeCell ref="P362:Q362"/>
    <mergeCell ref="B363:C363"/>
    <mergeCell ref="D363:E363"/>
    <mergeCell ref="F363:G363"/>
    <mergeCell ref="H363:I363"/>
    <mergeCell ref="K363:L363"/>
    <mergeCell ref="N363:O363"/>
    <mergeCell ref="P363:Q363"/>
    <mergeCell ref="B362:C362"/>
    <mergeCell ref="D362:E362"/>
    <mergeCell ref="F362:G362"/>
    <mergeCell ref="H362:I362"/>
    <mergeCell ref="K362:L362"/>
    <mergeCell ref="N362:O362"/>
    <mergeCell ref="P360:Q360"/>
    <mergeCell ref="B361:C361"/>
    <mergeCell ref="D361:E361"/>
    <mergeCell ref="F361:G361"/>
    <mergeCell ref="H361:I361"/>
    <mergeCell ref="K361:L361"/>
    <mergeCell ref="N361:O361"/>
    <mergeCell ref="P361:Q361"/>
    <mergeCell ref="B360:C360"/>
    <mergeCell ref="D360:E360"/>
    <mergeCell ref="F360:G360"/>
    <mergeCell ref="H360:I360"/>
    <mergeCell ref="K360:L360"/>
    <mergeCell ref="N360:O360"/>
    <mergeCell ref="P358:Q358"/>
    <mergeCell ref="B359:C359"/>
    <mergeCell ref="D359:E359"/>
    <mergeCell ref="F359:G359"/>
    <mergeCell ref="H359:I359"/>
    <mergeCell ref="K359:L359"/>
    <mergeCell ref="N359:O359"/>
    <mergeCell ref="P359:Q359"/>
    <mergeCell ref="B358:C358"/>
    <mergeCell ref="D358:E358"/>
    <mergeCell ref="F358:G358"/>
    <mergeCell ref="H358:I358"/>
    <mergeCell ref="K358:L358"/>
    <mergeCell ref="N358:O358"/>
    <mergeCell ref="P356:Q356"/>
    <mergeCell ref="B357:C357"/>
    <mergeCell ref="D357:E357"/>
    <mergeCell ref="F357:G357"/>
    <mergeCell ref="H357:I357"/>
    <mergeCell ref="K357:L357"/>
    <mergeCell ref="N357:O357"/>
    <mergeCell ref="P357:Q357"/>
    <mergeCell ref="B356:C356"/>
    <mergeCell ref="D356:E356"/>
    <mergeCell ref="F356:G356"/>
    <mergeCell ref="H356:I356"/>
    <mergeCell ref="K356:L356"/>
    <mergeCell ref="N356:O356"/>
    <mergeCell ref="P354:Q354"/>
    <mergeCell ref="B355:C355"/>
    <mergeCell ref="D355:E355"/>
    <mergeCell ref="F355:G355"/>
    <mergeCell ref="H355:I355"/>
    <mergeCell ref="K355:L355"/>
    <mergeCell ref="N355:O355"/>
    <mergeCell ref="P355:Q355"/>
    <mergeCell ref="B354:C354"/>
    <mergeCell ref="D354:E354"/>
    <mergeCell ref="F354:G354"/>
    <mergeCell ref="H354:I354"/>
    <mergeCell ref="K354:L354"/>
    <mergeCell ref="N354:O354"/>
    <mergeCell ref="P352:Q352"/>
    <mergeCell ref="B353:C353"/>
    <mergeCell ref="D353:E353"/>
    <mergeCell ref="F353:G353"/>
    <mergeCell ref="H353:I353"/>
    <mergeCell ref="K353:L353"/>
    <mergeCell ref="N353:O353"/>
    <mergeCell ref="P353:Q353"/>
    <mergeCell ref="B352:C352"/>
    <mergeCell ref="D352:E352"/>
    <mergeCell ref="F352:G352"/>
    <mergeCell ref="H352:I352"/>
    <mergeCell ref="K352:L352"/>
    <mergeCell ref="N352:O352"/>
    <mergeCell ref="P350:Q350"/>
    <mergeCell ref="B351:C351"/>
    <mergeCell ref="D351:E351"/>
    <mergeCell ref="F351:G351"/>
    <mergeCell ref="H351:I351"/>
    <mergeCell ref="K351:L351"/>
    <mergeCell ref="N351:O351"/>
    <mergeCell ref="P351:Q351"/>
    <mergeCell ref="B350:C350"/>
    <mergeCell ref="D350:E350"/>
    <mergeCell ref="F350:G350"/>
    <mergeCell ref="H350:I350"/>
    <mergeCell ref="K350:L350"/>
    <mergeCell ref="N350:O350"/>
    <mergeCell ref="P348:Q348"/>
    <mergeCell ref="B349:C349"/>
    <mergeCell ref="D349:E349"/>
    <mergeCell ref="F349:G349"/>
    <mergeCell ref="H349:I349"/>
    <mergeCell ref="K349:L349"/>
    <mergeCell ref="N349:O349"/>
    <mergeCell ref="P349:Q349"/>
    <mergeCell ref="B348:C348"/>
    <mergeCell ref="D348:E348"/>
    <mergeCell ref="F348:G348"/>
    <mergeCell ref="H348:I348"/>
    <mergeCell ref="K348:L348"/>
    <mergeCell ref="N348:O348"/>
    <mergeCell ref="P346:Q346"/>
    <mergeCell ref="B347:C347"/>
    <mergeCell ref="D347:E347"/>
    <mergeCell ref="F347:G347"/>
    <mergeCell ref="H347:I347"/>
    <mergeCell ref="K347:L347"/>
    <mergeCell ref="N347:O347"/>
    <mergeCell ref="P347:Q347"/>
    <mergeCell ref="B346:C346"/>
    <mergeCell ref="D346:E346"/>
    <mergeCell ref="F346:G346"/>
    <mergeCell ref="H346:I346"/>
    <mergeCell ref="K346:L346"/>
    <mergeCell ref="N346:O346"/>
    <mergeCell ref="P344:Q344"/>
    <mergeCell ref="B345:C345"/>
    <mergeCell ref="D345:E345"/>
    <mergeCell ref="F345:G345"/>
    <mergeCell ref="H345:I345"/>
    <mergeCell ref="K345:L345"/>
    <mergeCell ref="N345:O345"/>
    <mergeCell ref="P345:Q345"/>
    <mergeCell ref="B344:C344"/>
    <mergeCell ref="D344:E344"/>
    <mergeCell ref="F344:G344"/>
    <mergeCell ref="H344:I344"/>
    <mergeCell ref="K344:L344"/>
    <mergeCell ref="N344:O344"/>
    <mergeCell ref="P342:Q342"/>
    <mergeCell ref="B343:C343"/>
    <mergeCell ref="D343:E343"/>
    <mergeCell ref="F343:G343"/>
    <mergeCell ref="H343:I343"/>
    <mergeCell ref="K343:L343"/>
    <mergeCell ref="N343:O343"/>
    <mergeCell ref="P343:Q343"/>
    <mergeCell ref="B342:C342"/>
    <mergeCell ref="D342:E342"/>
    <mergeCell ref="F342:G342"/>
    <mergeCell ref="H342:I342"/>
    <mergeCell ref="K342:L342"/>
    <mergeCell ref="N342:O342"/>
    <mergeCell ref="P340:Q340"/>
    <mergeCell ref="B341:C341"/>
    <mergeCell ref="D341:E341"/>
    <mergeCell ref="F341:G341"/>
    <mergeCell ref="H341:I341"/>
    <mergeCell ref="K341:L341"/>
    <mergeCell ref="N341:O341"/>
    <mergeCell ref="P341:Q341"/>
    <mergeCell ref="B340:C340"/>
    <mergeCell ref="D340:E340"/>
    <mergeCell ref="F340:G340"/>
    <mergeCell ref="H340:I340"/>
    <mergeCell ref="K340:L340"/>
    <mergeCell ref="N340:O340"/>
    <mergeCell ref="P338:Q338"/>
    <mergeCell ref="B339:C339"/>
    <mergeCell ref="D339:E339"/>
    <mergeCell ref="F339:G339"/>
    <mergeCell ref="H339:I339"/>
    <mergeCell ref="K339:L339"/>
    <mergeCell ref="N339:O339"/>
    <mergeCell ref="P339:Q339"/>
    <mergeCell ref="B338:C338"/>
    <mergeCell ref="D338:E338"/>
    <mergeCell ref="F338:G338"/>
    <mergeCell ref="H338:I338"/>
    <mergeCell ref="K338:L338"/>
    <mergeCell ref="N338:O338"/>
    <mergeCell ref="P336:Q336"/>
    <mergeCell ref="B337:C337"/>
    <mergeCell ref="D337:E337"/>
    <mergeCell ref="F337:G337"/>
    <mergeCell ref="H337:I337"/>
    <mergeCell ref="K337:L337"/>
    <mergeCell ref="N337:O337"/>
    <mergeCell ref="P337:Q337"/>
    <mergeCell ref="B336:C336"/>
    <mergeCell ref="D336:E336"/>
    <mergeCell ref="F336:G336"/>
    <mergeCell ref="H336:I336"/>
    <mergeCell ref="K336:L336"/>
    <mergeCell ref="N336:O336"/>
    <mergeCell ref="P334:Q334"/>
    <mergeCell ref="B335:C335"/>
    <mergeCell ref="D335:E335"/>
    <mergeCell ref="F335:G335"/>
    <mergeCell ref="H335:I335"/>
    <mergeCell ref="K335:L335"/>
    <mergeCell ref="N335:O335"/>
    <mergeCell ref="P335:Q335"/>
    <mergeCell ref="B334:C334"/>
    <mergeCell ref="D334:E334"/>
    <mergeCell ref="F334:G334"/>
    <mergeCell ref="H334:I334"/>
    <mergeCell ref="K334:L334"/>
    <mergeCell ref="N334:O334"/>
    <mergeCell ref="P332:Q332"/>
    <mergeCell ref="B333:C333"/>
    <mergeCell ref="D333:E333"/>
    <mergeCell ref="F333:G333"/>
    <mergeCell ref="H333:I333"/>
    <mergeCell ref="K333:L333"/>
    <mergeCell ref="N333:O333"/>
    <mergeCell ref="P333:Q333"/>
    <mergeCell ref="B332:C332"/>
    <mergeCell ref="D332:E332"/>
    <mergeCell ref="F332:G332"/>
    <mergeCell ref="H332:I332"/>
    <mergeCell ref="K332:L332"/>
    <mergeCell ref="N332:O332"/>
    <mergeCell ref="P330:Q330"/>
    <mergeCell ref="B331:C331"/>
    <mergeCell ref="D331:E331"/>
    <mergeCell ref="F331:G331"/>
    <mergeCell ref="H331:I331"/>
    <mergeCell ref="K331:L331"/>
    <mergeCell ref="N331:O331"/>
    <mergeCell ref="P331:Q331"/>
    <mergeCell ref="B330:C330"/>
    <mergeCell ref="D330:E330"/>
    <mergeCell ref="F330:G330"/>
    <mergeCell ref="H330:I330"/>
    <mergeCell ref="K330:L330"/>
    <mergeCell ref="N330:O330"/>
    <mergeCell ref="P328:Q328"/>
    <mergeCell ref="B329:C329"/>
    <mergeCell ref="D329:E329"/>
    <mergeCell ref="F329:G329"/>
    <mergeCell ref="H329:I329"/>
    <mergeCell ref="K329:L329"/>
    <mergeCell ref="N329:O329"/>
    <mergeCell ref="P329:Q329"/>
    <mergeCell ref="B328:C328"/>
    <mergeCell ref="D328:E328"/>
    <mergeCell ref="F328:G328"/>
    <mergeCell ref="H328:I328"/>
    <mergeCell ref="K328:L328"/>
    <mergeCell ref="N328:O328"/>
    <mergeCell ref="P326:Q326"/>
    <mergeCell ref="B327:C327"/>
    <mergeCell ref="D327:E327"/>
    <mergeCell ref="F327:G327"/>
    <mergeCell ref="H327:I327"/>
    <mergeCell ref="K327:L327"/>
    <mergeCell ref="N327:O327"/>
    <mergeCell ref="P327:Q327"/>
    <mergeCell ref="B326:C326"/>
    <mergeCell ref="D326:E326"/>
    <mergeCell ref="F326:G326"/>
    <mergeCell ref="H326:I326"/>
    <mergeCell ref="K326:L326"/>
    <mergeCell ref="N326:O326"/>
    <mergeCell ref="P324:Q324"/>
    <mergeCell ref="B325:C325"/>
    <mergeCell ref="D325:E325"/>
    <mergeCell ref="F325:G325"/>
    <mergeCell ref="H325:I325"/>
    <mergeCell ref="K325:L325"/>
    <mergeCell ref="N325:O325"/>
    <mergeCell ref="P325:Q325"/>
    <mergeCell ref="B324:C324"/>
    <mergeCell ref="D324:E324"/>
    <mergeCell ref="F324:G324"/>
    <mergeCell ref="H324:I324"/>
    <mergeCell ref="K324:L324"/>
    <mergeCell ref="N324:O324"/>
    <mergeCell ref="P322:Q322"/>
    <mergeCell ref="B323:C323"/>
    <mergeCell ref="D323:E323"/>
    <mergeCell ref="F323:G323"/>
    <mergeCell ref="H323:I323"/>
    <mergeCell ref="K323:L323"/>
    <mergeCell ref="N323:O323"/>
    <mergeCell ref="P323:Q323"/>
    <mergeCell ref="B322:C322"/>
    <mergeCell ref="D322:E322"/>
    <mergeCell ref="F322:G322"/>
    <mergeCell ref="H322:I322"/>
    <mergeCell ref="K322:L322"/>
    <mergeCell ref="N322:O322"/>
    <mergeCell ref="P320:Q320"/>
    <mergeCell ref="B321:C321"/>
    <mergeCell ref="D321:E321"/>
    <mergeCell ref="F321:G321"/>
    <mergeCell ref="H321:I321"/>
    <mergeCell ref="K321:L321"/>
    <mergeCell ref="N321:O321"/>
    <mergeCell ref="P321:Q321"/>
    <mergeCell ref="B320:C320"/>
    <mergeCell ref="D320:E320"/>
    <mergeCell ref="F320:G320"/>
    <mergeCell ref="H320:I320"/>
    <mergeCell ref="K320:L320"/>
    <mergeCell ref="N320:O320"/>
    <mergeCell ref="P318:Q318"/>
    <mergeCell ref="B319:C319"/>
    <mergeCell ref="D319:E319"/>
    <mergeCell ref="F319:G319"/>
    <mergeCell ref="H319:I319"/>
    <mergeCell ref="K319:L319"/>
    <mergeCell ref="N319:O319"/>
    <mergeCell ref="P319:Q319"/>
    <mergeCell ref="B318:C318"/>
    <mergeCell ref="D318:E318"/>
    <mergeCell ref="F318:G318"/>
    <mergeCell ref="H318:I318"/>
    <mergeCell ref="K318:L318"/>
    <mergeCell ref="N318:O318"/>
    <mergeCell ref="P316:Q316"/>
    <mergeCell ref="B317:C317"/>
    <mergeCell ref="D317:E317"/>
    <mergeCell ref="F317:G317"/>
    <mergeCell ref="H317:I317"/>
    <mergeCell ref="K317:L317"/>
    <mergeCell ref="N317:O317"/>
    <mergeCell ref="P317:Q317"/>
    <mergeCell ref="B316:C316"/>
    <mergeCell ref="D316:E316"/>
    <mergeCell ref="F316:G316"/>
    <mergeCell ref="H316:I316"/>
    <mergeCell ref="K316:L316"/>
    <mergeCell ref="N316:O316"/>
    <mergeCell ref="P314:Q314"/>
    <mergeCell ref="B315:C315"/>
    <mergeCell ref="D315:E315"/>
    <mergeCell ref="F315:G315"/>
    <mergeCell ref="H315:I315"/>
    <mergeCell ref="K315:L315"/>
    <mergeCell ref="N315:O315"/>
    <mergeCell ref="P315:Q315"/>
    <mergeCell ref="B314:C314"/>
    <mergeCell ref="D314:E314"/>
    <mergeCell ref="F314:G314"/>
    <mergeCell ref="H314:I314"/>
    <mergeCell ref="K314:L314"/>
    <mergeCell ref="N314:O314"/>
    <mergeCell ref="P312:Q312"/>
    <mergeCell ref="B313:C313"/>
    <mergeCell ref="D313:E313"/>
    <mergeCell ref="F313:G313"/>
    <mergeCell ref="H313:I313"/>
    <mergeCell ref="K313:L313"/>
    <mergeCell ref="N313:O313"/>
    <mergeCell ref="P313:Q313"/>
    <mergeCell ref="B312:C312"/>
    <mergeCell ref="D312:E312"/>
    <mergeCell ref="F312:G312"/>
    <mergeCell ref="H312:I312"/>
    <mergeCell ref="K312:L312"/>
    <mergeCell ref="N312:O312"/>
    <mergeCell ref="P310:Q310"/>
    <mergeCell ref="B311:C311"/>
    <mergeCell ref="D311:E311"/>
    <mergeCell ref="F311:G311"/>
    <mergeCell ref="H311:I311"/>
    <mergeCell ref="K311:L311"/>
    <mergeCell ref="N311:O311"/>
    <mergeCell ref="P311:Q311"/>
    <mergeCell ref="B310:C310"/>
    <mergeCell ref="D310:E310"/>
    <mergeCell ref="F310:G310"/>
    <mergeCell ref="H310:I310"/>
    <mergeCell ref="K310:L310"/>
    <mergeCell ref="N310:O310"/>
    <mergeCell ref="P308:Q308"/>
    <mergeCell ref="B309:C309"/>
    <mergeCell ref="D309:E309"/>
    <mergeCell ref="F309:G309"/>
    <mergeCell ref="H309:I309"/>
    <mergeCell ref="K309:L309"/>
    <mergeCell ref="N309:O309"/>
    <mergeCell ref="P309:Q309"/>
    <mergeCell ref="B308:C308"/>
    <mergeCell ref="D308:E308"/>
    <mergeCell ref="F308:G308"/>
    <mergeCell ref="H308:I308"/>
    <mergeCell ref="K308:L308"/>
    <mergeCell ref="N308:O308"/>
    <mergeCell ref="P306:Q306"/>
    <mergeCell ref="B307:C307"/>
    <mergeCell ref="D307:E307"/>
    <mergeCell ref="F307:G307"/>
    <mergeCell ref="H307:I307"/>
    <mergeCell ref="K307:L307"/>
    <mergeCell ref="N307:O307"/>
    <mergeCell ref="P307:Q307"/>
    <mergeCell ref="B306:C306"/>
    <mergeCell ref="D306:E306"/>
    <mergeCell ref="F306:G306"/>
    <mergeCell ref="H306:I306"/>
    <mergeCell ref="K306:L306"/>
    <mergeCell ref="N306:O306"/>
    <mergeCell ref="P304:Q304"/>
    <mergeCell ref="B305:C305"/>
    <mergeCell ref="D305:E305"/>
    <mergeCell ref="F305:G305"/>
    <mergeCell ref="H305:I305"/>
    <mergeCell ref="K305:L305"/>
    <mergeCell ref="N305:O305"/>
    <mergeCell ref="P305:Q305"/>
    <mergeCell ref="B304:C304"/>
    <mergeCell ref="D304:E304"/>
    <mergeCell ref="F304:G304"/>
    <mergeCell ref="H304:I304"/>
    <mergeCell ref="K304:L304"/>
    <mergeCell ref="N304:O304"/>
    <mergeCell ref="P302:Q302"/>
    <mergeCell ref="B303:C303"/>
    <mergeCell ref="D303:E303"/>
    <mergeCell ref="F303:G303"/>
    <mergeCell ref="H303:I303"/>
    <mergeCell ref="K303:L303"/>
    <mergeCell ref="N303:O303"/>
    <mergeCell ref="P303:Q303"/>
    <mergeCell ref="B302:C302"/>
    <mergeCell ref="D302:E302"/>
    <mergeCell ref="F302:G302"/>
    <mergeCell ref="H302:I302"/>
    <mergeCell ref="K302:L302"/>
    <mergeCell ref="N302:O302"/>
    <mergeCell ref="P300:Q300"/>
    <mergeCell ref="B301:C301"/>
    <mergeCell ref="D301:E301"/>
    <mergeCell ref="F301:G301"/>
    <mergeCell ref="H301:I301"/>
    <mergeCell ref="K301:L301"/>
    <mergeCell ref="N301:O301"/>
    <mergeCell ref="P301:Q301"/>
    <mergeCell ref="B300:C300"/>
    <mergeCell ref="D300:E300"/>
    <mergeCell ref="F300:G300"/>
    <mergeCell ref="H300:I300"/>
    <mergeCell ref="K300:L300"/>
    <mergeCell ref="N300:O300"/>
    <mergeCell ref="P298:Q298"/>
    <mergeCell ref="B299:C299"/>
    <mergeCell ref="D299:E299"/>
    <mergeCell ref="F299:G299"/>
    <mergeCell ref="H299:I299"/>
    <mergeCell ref="K299:L299"/>
    <mergeCell ref="N299:O299"/>
    <mergeCell ref="P299:Q299"/>
    <mergeCell ref="B298:C298"/>
    <mergeCell ref="D298:E298"/>
    <mergeCell ref="F298:G298"/>
    <mergeCell ref="H298:I298"/>
    <mergeCell ref="K298:L298"/>
    <mergeCell ref="N298:O298"/>
    <mergeCell ref="P296:Q296"/>
    <mergeCell ref="B297:C297"/>
    <mergeCell ref="D297:E297"/>
    <mergeCell ref="F297:G297"/>
    <mergeCell ref="H297:I297"/>
    <mergeCell ref="K297:L297"/>
    <mergeCell ref="N297:O297"/>
    <mergeCell ref="P297:Q297"/>
    <mergeCell ref="B296:C296"/>
    <mergeCell ref="D296:E296"/>
    <mergeCell ref="F296:G296"/>
    <mergeCell ref="H296:I296"/>
    <mergeCell ref="K296:L296"/>
    <mergeCell ref="N296:O296"/>
    <mergeCell ref="P294:Q294"/>
    <mergeCell ref="B295:C295"/>
    <mergeCell ref="D295:E295"/>
    <mergeCell ref="F295:G295"/>
    <mergeCell ref="H295:I295"/>
    <mergeCell ref="K295:L295"/>
    <mergeCell ref="N295:O295"/>
    <mergeCell ref="P295:Q295"/>
    <mergeCell ref="B294:C294"/>
    <mergeCell ref="D294:E294"/>
    <mergeCell ref="F294:G294"/>
    <mergeCell ref="H294:I294"/>
    <mergeCell ref="K294:L294"/>
    <mergeCell ref="N294:O294"/>
    <mergeCell ref="P292:Q292"/>
    <mergeCell ref="B293:C293"/>
    <mergeCell ref="D293:E293"/>
    <mergeCell ref="F293:G293"/>
    <mergeCell ref="H293:I293"/>
    <mergeCell ref="K293:L293"/>
    <mergeCell ref="N293:O293"/>
    <mergeCell ref="P293:Q293"/>
    <mergeCell ref="B292:C292"/>
    <mergeCell ref="D292:E292"/>
    <mergeCell ref="F292:G292"/>
    <mergeCell ref="H292:I292"/>
    <mergeCell ref="K292:L292"/>
    <mergeCell ref="N292:O292"/>
    <mergeCell ref="P290:Q290"/>
    <mergeCell ref="B291:C291"/>
    <mergeCell ref="D291:E291"/>
    <mergeCell ref="F291:G291"/>
    <mergeCell ref="H291:I291"/>
    <mergeCell ref="K291:L291"/>
    <mergeCell ref="N291:O291"/>
    <mergeCell ref="P291:Q291"/>
    <mergeCell ref="B290:C290"/>
    <mergeCell ref="D290:E290"/>
    <mergeCell ref="F290:G290"/>
    <mergeCell ref="H290:I290"/>
    <mergeCell ref="K290:L290"/>
    <mergeCell ref="N290:O290"/>
    <mergeCell ref="P288:Q288"/>
    <mergeCell ref="B289:C289"/>
    <mergeCell ref="D289:E289"/>
    <mergeCell ref="F289:G289"/>
    <mergeCell ref="H289:I289"/>
    <mergeCell ref="K289:L289"/>
    <mergeCell ref="N289:O289"/>
    <mergeCell ref="P289:Q289"/>
    <mergeCell ref="B288:C288"/>
    <mergeCell ref="D288:E288"/>
    <mergeCell ref="F288:G288"/>
    <mergeCell ref="H288:I288"/>
    <mergeCell ref="K288:L288"/>
    <mergeCell ref="N288:O288"/>
    <mergeCell ref="P286:Q286"/>
    <mergeCell ref="B287:C287"/>
    <mergeCell ref="D287:E287"/>
    <mergeCell ref="F287:G287"/>
    <mergeCell ref="H287:I287"/>
    <mergeCell ref="K287:L287"/>
    <mergeCell ref="N287:O287"/>
    <mergeCell ref="P287:Q287"/>
    <mergeCell ref="B286:C286"/>
    <mergeCell ref="D286:E286"/>
    <mergeCell ref="F286:G286"/>
    <mergeCell ref="H286:I286"/>
    <mergeCell ref="K286:L286"/>
    <mergeCell ref="N286:O286"/>
    <mergeCell ref="P284:Q284"/>
    <mergeCell ref="B285:C285"/>
    <mergeCell ref="D285:E285"/>
    <mergeCell ref="F285:G285"/>
    <mergeCell ref="H285:I285"/>
    <mergeCell ref="K285:L285"/>
    <mergeCell ref="N285:O285"/>
    <mergeCell ref="P285:Q285"/>
    <mergeCell ref="B284:C284"/>
    <mergeCell ref="D284:E284"/>
    <mergeCell ref="F284:G284"/>
    <mergeCell ref="H284:I284"/>
    <mergeCell ref="K284:L284"/>
    <mergeCell ref="N284:O284"/>
    <mergeCell ref="P282:Q282"/>
    <mergeCell ref="B283:C283"/>
    <mergeCell ref="D283:E283"/>
    <mergeCell ref="F283:G283"/>
    <mergeCell ref="H283:I283"/>
    <mergeCell ref="K283:L283"/>
    <mergeCell ref="N283:O283"/>
    <mergeCell ref="P283:Q283"/>
    <mergeCell ref="B282:C282"/>
    <mergeCell ref="D282:E282"/>
    <mergeCell ref="F282:G282"/>
    <mergeCell ref="H282:I282"/>
    <mergeCell ref="K282:L282"/>
    <mergeCell ref="N282:O282"/>
    <mergeCell ref="P280:Q280"/>
    <mergeCell ref="B281:C281"/>
    <mergeCell ref="D281:E281"/>
    <mergeCell ref="F281:G281"/>
    <mergeCell ref="H281:I281"/>
    <mergeCell ref="K281:L281"/>
    <mergeCell ref="N281:O281"/>
    <mergeCell ref="P281:Q281"/>
    <mergeCell ref="B280:C280"/>
    <mergeCell ref="D280:E280"/>
    <mergeCell ref="F280:G280"/>
    <mergeCell ref="H280:I280"/>
    <mergeCell ref="K280:L280"/>
    <mergeCell ref="N280:O280"/>
    <mergeCell ref="P278:Q278"/>
    <mergeCell ref="B279:C279"/>
    <mergeCell ref="D279:E279"/>
    <mergeCell ref="F279:G279"/>
    <mergeCell ref="H279:I279"/>
    <mergeCell ref="K279:L279"/>
    <mergeCell ref="N279:O279"/>
    <mergeCell ref="P279:Q279"/>
    <mergeCell ref="B278:C278"/>
    <mergeCell ref="D278:E278"/>
    <mergeCell ref="F278:G278"/>
    <mergeCell ref="H278:I278"/>
    <mergeCell ref="K278:L278"/>
    <mergeCell ref="N278:O278"/>
    <mergeCell ref="P276:Q276"/>
    <mergeCell ref="B277:C277"/>
    <mergeCell ref="D277:E277"/>
    <mergeCell ref="F277:G277"/>
    <mergeCell ref="H277:I277"/>
    <mergeCell ref="K277:L277"/>
    <mergeCell ref="N277:O277"/>
    <mergeCell ref="P277:Q277"/>
    <mergeCell ref="B276:C276"/>
    <mergeCell ref="D276:E276"/>
    <mergeCell ref="F276:G276"/>
    <mergeCell ref="H276:I276"/>
    <mergeCell ref="K276:L276"/>
    <mergeCell ref="N276:O276"/>
    <mergeCell ref="P274:Q274"/>
    <mergeCell ref="B275:C275"/>
    <mergeCell ref="D275:E275"/>
    <mergeCell ref="F275:G275"/>
    <mergeCell ref="H275:I275"/>
    <mergeCell ref="K275:L275"/>
    <mergeCell ref="N275:O275"/>
    <mergeCell ref="P275:Q275"/>
    <mergeCell ref="B274:C274"/>
    <mergeCell ref="D274:E274"/>
    <mergeCell ref="F274:G274"/>
    <mergeCell ref="H274:I274"/>
    <mergeCell ref="K274:L274"/>
    <mergeCell ref="N274:O274"/>
    <mergeCell ref="P272:Q272"/>
    <mergeCell ref="B273:C273"/>
    <mergeCell ref="D273:E273"/>
    <mergeCell ref="F273:G273"/>
    <mergeCell ref="H273:I273"/>
    <mergeCell ref="K273:L273"/>
    <mergeCell ref="N273:O273"/>
    <mergeCell ref="P273:Q273"/>
    <mergeCell ref="B272:C272"/>
    <mergeCell ref="D272:E272"/>
    <mergeCell ref="F272:G272"/>
    <mergeCell ref="H272:I272"/>
    <mergeCell ref="K272:L272"/>
    <mergeCell ref="N272:O272"/>
    <mergeCell ref="P270:Q270"/>
    <mergeCell ref="B271:C271"/>
    <mergeCell ref="D271:E271"/>
    <mergeCell ref="F271:G271"/>
    <mergeCell ref="H271:I271"/>
    <mergeCell ref="K271:L271"/>
    <mergeCell ref="N271:O271"/>
    <mergeCell ref="P271:Q271"/>
    <mergeCell ref="B270:C270"/>
    <mergeCell ref="D270:E270"/>
    <mergeCell ref="F270:G270"/>
    <mergeCell ref="H270:I270"/>
    <mergeCell ref="K270:L270"/>
    <mergeCell ref="N270:O270"/>
    <mergeCell ref="P268:Q268"/>
    <mergeCell ref="B269:C269"/>
    <mergeCell ref="D269:E269"/>
    <mergeCell ref="F269:G269"/>
    <mergeCell ref="H269:I269"/>
    <mergeCell ref="K269:L269"/>
    <mergeCell ref="N269:O269"/>
    <mergeCell ref="P269:Q269"/>
    <mergeCell ref="B268:C268"/>
    <mergeCell ref="D268:E268"/>
    <mergeCell ref="F268:G268"/>
    <mergeCell ref="H268:I268"/>
    <mergeCell ref="K268:L268"/>
    <mergeCell ref="N268:O268"/>
    <mergeCell ref="P266:Q266"/>
    <mergeCell ref="B267:C267"/>
    <mergeCell ref="D267:E267"/>
    <mergeCell ref="F267:G267"/>
    <mergeCell ref="H267:I267"/>
    <mergeCell ref="K267:L267"/>
    <mergeCell ref="N267:O267"/>
    <mergeCell ref="P267:Q267"/>
    <mergeCell ref="B266:C266"/>
    <mergeCell ref="D266:E266"/>
    <mergeCell ref="F266:G266"/>
    <mergeCell ref="H266:I266"/>
    <mergeCell ref="K266:L266"/>
    <mergeCell ref="N266:O266"/>
    <mergeCell ref="P264:Q264"/>
    <mergeCell ref="B265:C265"/>
    <mergeCell ref="D265:E265"/>
    <mergeCell ref="F265:G265"/>
    <mergeCell ref="H265:I265"/>
    <mergeCell ref="K265:L265"/>
    <mergeCell ref="N265:O265"/>
    <mergeCell ref="P265:Q265"/>
    <mergeCell ref="B264:C264"/>
    <mergeCell ref="D264:E264"/>
    <mergeCell ref="F264:G264"/>
    <mergeCell ref="H264:I264"/>
    <mergeCell ref="K264:L264"/>
    <mergeCell ref="N264:O264"/>
    <mergeCell ref="P262:Q262"/>
    <mergeCell ref="B263:C263"/>
    <mergeCell ref="D263:E263"/>
    <mergeCell ref="F263:G263"/>
    <mergeCell ref="H263:I263"/>
    <mergeCell ref="K263:L263"/>
    <mergeCell ref="N263:O263"/>
    <mergeCell ref="P263:Q263"/>
    <mergeCell ref="B262:C262"/>
    <mergeCell ref="D262:E262"/>
    <mergeCell ref="F262:G262"/>
    <mergeCell ref="H262:I262"/>
    <mergeCell ref="K262:L262"/>
    <mergeCell ref="N262:O262"/>
    <mergeCell ref="P260:Q260"/>
    <mergeCell ref="B261:C261"/>
    <mergeCell ref="D261:E261"/>
    <mergeCell ref="F261:G261"/>
    <mergeCell ref="H261:I261"/>
    <mergeCell ref="K261:L261"/>
    <mergeCell ref="N261:O261"/>
    <mergeCell ref="P261:Q261"/>
    <mergeCell ref="B260:C260"/>
    <mergeCell ref="D260:E260"/>
    <mergeCell ref="F260:G260"/>
    <mergeCell ref="H260:I260"/>
    <mergeCell ref="K260:L260"/>
    <mergeCell ref="N260:O260"/>
    <mergeCell ref="P258:Q258"/>
    <mergeCell ref="B259:C259"/>
    <mergeCell ref="D259:E259"/>
    <mergeCell ref="F259:G259"/>
    <mergeCell ref="H259:I259"/>
    <mergeCell ref="K259:L259"/>
    <mergeCell ref="N259:O259"/>
    <mergeCell ref="P259:Q259"/>
    <mergeCell ref="B258:C258"/>
    <mergeCell ref="D258:E258"/>
    <mergeCell ref="F258:G258"/>
    <mergeCell ref="H258:I258"/>
    <mergeCell ref="K258:L258"/>
    <mergeCell ref="N258:O258"/>
    <mergeCell ref="P256:Q256"/>
    <mergeCell ref="B257:C257"/>
    <mergeCell ref="D257:E257"/>
    <mergeCell ref="F257:G257"/>
    <mergeCell ref="H257:I257"/>
    <mergeCell ref="K257:L257"/>
    <mergeCell ref="N257:O257"/>
    <mergeCell ref="P257:Q257"/>
    <mergeCell ref="B256:C256"/>
    <mergeCell ref="D256:E256"/>
    <mergeCell ref="F256:G256"/>
    <mergeCell ref="H256:I256"/>
    <mergeCell ref="K256:L256"/>
    <mergeCell ref="N256:O256"/>
    <mergeCell ref="P254:Q254"/>
    <mergeCell ref="B255:C255"/>
    <mergeCell ref="D255:E255"/>
    <mergeCell ref="F255:G255"/>
    <mergeCell ref="H255:I255"/>
    <mergeCell ref="K255:L255"/>
    <mergeCell ref="N255:O255"/>
    <mergeCell ref="P255:Q255"/>
    <mergeCell ref="B254:C254"/>
    <mergeCell ref="D254:E254"/>
    <mergeCell ref="F254:G254"/>
    <mergeCell ref="H254:I254"/>
    <mergeCell ref="K254:L254"/>
    <mergeCell ref="N254:O254"/>
    <mergeCell ref="P252:Q252"/>
    <mergeCell ref="B253:C253"/>
    <mergeCell ref="D253:E253"/>
    <mergeCell ref="F253:G253"/>
    <mergeCell ref="H253:I253"/>
    <mergeCell ref="K253:L253"/>
    <mergeCell ref="N253:O253"/>
    <mergeCell ref="P253:Q253"/>
    <mergeCell ref="B252:C252"/>
    <mergeCell ref="D252:E252"/>
    <mergeCell ref="F252:G252"/>
    <mergeCell ref="H252:I252"/>
    <mergeCell ref="K252:L252"/>
    <mergeCell ref="N252:O252"/>
    <mergeCell ref="P250:Q250"/>
    <mergeCell ref="B251:C251"/>
    <mergeCell ref="D251:E251"/>
    <mergeCell ref="F251:G251"/>
    <mergeCell ref="H251:I251"/>
    <mergeCell ref="K251:L251"/>
    <mergeCell ref="N251:O251"/>
    <mergeCell ref="P251:Q251"/>
    <mergeCell ref="B250:C250"/>
    <mergeCell ref="D250:E250"/>
    <mergeCell ref="F250:G250"/>
    <mergeCell ref="H250:I250"/>
    <mergeCell ref="K250:L250"/>
    <mergeCell ref="N250:O250"/>
    <mergeCell ref="P248:Q248"/>
    <mergeCell ref="B249:C249"/>
    <mergeCell ref="D249:E249"/>
    <mergeCell ref="F249:G249"/>
    <mergeCell ref="H249:I249"/>
    <mergeCell ref="K249:L249"/>
    <mergeCell ref="N249:O249"/>
    <mergeCell ref="P249:Q249"/>
    <mergeCell ref="B248:C248"/>
    <mergeCell ref="D248:E248"/>
    <mergeCell ref="F248:G248"/>
    <mergeCell ref="H248:I248"/>
    <mergeCell ref="K248:L248"/>
    <mergeCell ref="N248:O248"/>
    <mergeCell ref="P246:Q246"/>
    <mergeCell ref="B247:C247"/>
    <mergeCell ref="D247:E247"/>
    <mergeCell ref="F247:G247"/>
    <mergeCell ref="H247:I247"/>
    <mergeCell ref="K247:L247"/>
    <mergeCell ref="N247:O247"/>
    <mergeCell ref="P247:Q247"/>
    <mergeCell ref="B246:C246"/>
    <mergeCell ref="D246:E246"/>
    <mergeCell ref="F246:G246"/>
    <mergeCell ref="H246:I246"/>
    <mergeCell ref="K246:L246"/>
    <mergeCell ref="N246:O246"/>
    <mergeCell ref="P244:Q244"/>
    <mergeCell ref="B245:C245"/>
    <mergeCell ref="D245:E245"/>
    <mergeCell ref="F245:G245"/>
    <mergeCell ref="H245:I245"/>
    <mergeCell ref="K245:L245"/>
    <mergeCell ref="N245:O245"/>
    <mergeCell ref="P245:Q245"/>
    <mergeCell ref="B244:C244"/>
    <mergeCell ref="D244:E244"/>
    <mergeCell ref="F244:G244"/>
    <mergeCell ref="H244:I244"/>
    <mergeCell ref="K244:L244"/>
    <mergeCell ref="N244:O244"/>
    <mergeCell ref="P242:Q242"/>
    <mergeCell ref="B243:C243"/>
    <mergeCell ref="D243:E243"/>
    <mergeCell ref="F243:G243"/>
    <mergeCell ref="H243:I243"/>
    <mergeCell ref="K243:L243"/>
    <mergeCell ref="N243:O243"/>
    <mergeCell ref="P243:Q243"/>
    <mergeCell ref="B242:C242"/>
    <mergeCell ref="D242:E242"/>
    <mergeCell ref="F242:G242"/>
    <mergeCell ref="H242:I242"/>
    <mergeCell ref="K242:L242"/>
    <mergeCell ref="N242:O242"/>
    <mergeCell ref="P240:Q240"/>
    <mergeCell ref="B241:C241"/>
    <mergeCell ref="D241:E241"/>
    <mergeCell ref="F241:G241"/>
    <mergeCell ref="H241:I241"/>
    <mergeCell ref="K241:L241"/>
    <mergeCell ref="N241:O241"/>
    <mergeCell ref="P241:Q241"/>
    <mergeCell ref="B240:C240"/>
    <mergeCell ref="D240:E240"/>
    <mergeCell ref="F240:G240"/>
    <mergeCell ref="H240:I240"/>
    <mergeCell ref="K240:L240"/>
    <mergeCell ref="N240:O240"/>
    <mergeCell ref="P238:Q238"/>
    <mergeCell ref="B239:C239"/>
    <mergeCell ref="D239:E239"/>
    <mergeCell ref="F239:G239"/>
    <mergeCell ref="H239:I239"/>
    <mergeCell ref="K239:L239"/>
    <mergeCell ref="N239:O239"/>
    <mergeCell ref="P239:Q239"/>
    <mergeCell ref="B238:C238"/>
    <mergeCell ref="D238:E238"/>
    <mergeCell ref="F238:G238"/>
    <mergeCell ref="H238:I238"/>
    <mergeCell ref="K238:L238"/>
    <mergeCell ref="N238:O238"/>
    <mergeCell ref="P236:Q236"/>
    <mergeCell ref="B237:C237"/>
    <mergeCell ref="D237:E237"/>
    <mergeCell ref="F237:G237"/>
    <mergeCell ref="H237:I237"/>
    <mergeCell ref="K237:L237"/>
    <mergeCell ref="N237:O237"/>
    <mergeCell ref="P237:Q237"/>
    <mergeCell ref="B236:C236"/>
    <mergeCell ref="D236:E236"/>
    <mergeCell ref="F236:G236"/>
    <mergeCell ref="H236:I236"/>
    <mergeCell ref="K236:L236"/>
    <mergeCell ref="N236:O236"/>
    <mergeCell ref="P234:Q234"/>
    <mergeCell ref="B235:C235"/>
    <mergeCell ref="D235:E235"/>
    <mergeCell ref="F235:G235"/>
    <mergeCell ref="H235:I235"/>
    <mergeCell ref="K235:L235"/>
    <mergeCell ref="N235:O235"/>
    <mergeCell ref="P235:Q235"/>
    <mergeCell ref="B234:C234"/>
    <mergeCell ref="D234:E234"/>
    <mergeCell ref="F234:G234"/>
    <mergeCell ref="H234:I234"/>
    <mergeCell ref="K234:L234"/>
    <mergeCell ref="N234:O234"/>
    <mergeCell ref="P232:Q232"/>
    <mergeCell ref="B233:C233"/>
    <mergeCell ref="D233:E233"/>
    <mergeCell ref="F233:G233"/>
    <mergeCell ref="H233:I233"/>
    <mergeCell ref="K233:L233"/>
    <mergeCell ref="N233:O233"/>
    <mergeCell ref="P233:Q233"/>
    <mergeCell ref="B232:C232"/>
    <mergeCell ref="D232:E232"/>
    <mergeCell ref="F232:G232"/>
    <mergeCell ref="H232:I232"/>
    <mergeCell ref="K232:L232"/>
    <mergeCell ref="N232:O232"/>
    <mergeCell ref="P230:Q230"/>
    <mergeCell ref="B231:C231"/>
    <mergeCell ref="D231:E231"/>
    <mergeCell ref="F231:G231"/>
    <mergeCell ref="H231:I231"/>
    <mergeCell ref="K231:L231"/>
    <mergeCell ref="N231:O231"/>
    <mergeCell ref="P231:Q231"/>
    <mergeCell ref="B230:C230"/>
    <mergeCell ref="D230:E230"/>
    <mergeCell ref="F230:G230"/>
    <mergeCell ref="H230:I230"/>
    <mergeCell ref="K230:L230"/>
    <mergeCell ref="N230:O230"/>
    <mergeCell ref="P228:Q228"/>
    <mergeCell ref="B229:C229"/>
    <mergeCell ref="D229:E229"/>
    <mergeCell ref="F229:G229"/>
    <mergeCell ref="H229:I229"/>
    <mergeCell ref="K229:L229"/>
    <mergeCell ref="N229:O229"/>
    <mergeCell ref="P229:Q229"/>
    <mergeCell ref="B228:C228"/>
    <mergeCell ref="D228:E228"/>
    <mergeCell ref="F228:G228"/>
    <mergeCell ref="H228:I228"/>
    <mergeCell ref="K228:L228"/>
    <mergeCell ref="N228:O228"/>
    <mergeCell ref="P226:Q226"/>
    <mergeCell ref="B227:C227"/>
    <mergeCell ref="D227:E227"/>
    <mergeCell ref="F227:G227"/>
    <mergeCell ref="H227:I227"/>
    <mergeCell ref="K227:L227"/>
    <mergeCell ref="N227:O227"/>
    <mergeCell ref="P227:Q227"/>
    <mergeCell ref="B226:C226"/>
    <mergeCell ref="D226:E226"/>
    <mergeCell ref="F226:G226"/>
    <mergeCell ref="H226:I226"/>
    <mergeCell ref="K226:L226"/>
    <mergeCell ref="N226:O226"/>
    <mergeCell ref="P224:Q224"/>
    <mergeCell ref="B225:C225"/>
    <mergeCell ref="D225:E225"/>
    <mergeCell ref="F225:G225"/>
    <mergeCell ref="H225:I225"/>
    <mergeCell ref="K225:L225"/>
    <mergeCell ref="N225:O225"/>
    <mergeCell ref="P225:Q225"/>
    <mergeCell ref="B224:C224"/>
    <mergeCell ref="D224:E224"/>
    <mergeCell ref="F224:G224"/>
    <mergeCell ref="H224:I224"/>
    <mergeCell ref="K224:L224"/>
    <mergeCell ref="N224:O224"/>
    <mergeCell ref="P222:Q222"/>
    <mergeCell ref="B223:C223"/>
    <mergeCell ref="D223:E223"/>
    <mergeCell ref="F223:G223"/>
    <mergeCell ref="H223:I223"/>
    <mergeCell ref="K223:L223"/>
    <mergeCell ref="N223:O223"/>
    <mergeCell ref="P223:Q223"/>
    <mergeCell ref="B222:C222"/>
    <mergeCell ref="D222:E222"/>
    <mergeCell ref="F222:G222"/>
    <mergeCell ref="H222:I222"/>
    <mergeCell ref="K222:L222"/>
    <mergeCell ref="N222:O222"/>
    <mergeCell ref="P220:Q220"/>
    <mergeCell ref="B221:C221"/>
    <mergeCell ref="D221:E221"/>
    <mergeCell ref="F221:G221"/>
    <mergeCell ref="H221:I221"/>
    <mergeCell ref="K221:L221"/>
    <mergeCell ref="N221:O221"/>
    <mergeCell ref="P221:Q221"/>
    <mergeCell ref="B220:C220"/>
    <mergeCell ref="D220:E220"/>
    <mergeCell ref="F220:G220"/>
    <mergeCell ref="H220:I220"/>
    <mergeCell ref="K220:L220"/>
    <mergeCell ref="N220:O220"/>
    <mergeCell ref="P218:Q218"/>
    <mergeCell ref="B219:C219"/>
    <mergeCell ref="D219:E219"/>
    <mergeCell ref="F219:G219"/>
    <mergeCell ref="H219:I219"/>
    <mergeCell ref="K219:L219"/>
    <mergeCell ref="N219:O219"/>
    <mergeCell ref="P219:Q219"/>
    <mergeCell ref="B218:C218"/>
    <mergeCell ref="D218:E218"/>
    <mergeCell ref="F218:G218"/>
    <mergeCell ref="H218:I218"/>
    <mergeCell ref="K218:L218"/>
    <mergeCell ref="N218:O218"/>
    <mergeCell ref="P216:Q216"/>
    <mergeCell ref="B217:C217"/>
    <mergeCell ref="D217:E217"/>
    <mergeCell ref="F217:G217"/>
    <mergeCell ref="H217:I217"/>
    <mergeCell ref="K217:L217"/>
    <mergeCell ref="N217:O217"/>
    <mergeCell ref="P217:Q217"/>
    <mergeCell ref="B216:C216"/>
    <mergeCell ref="D216:E216"/>
    <mergeCell ref="F216:G216"/>
    <mergeCell ref="H216:I216"/>
    <mergeCell ref="K216:L216"/>
    <mergeCell ref="N216:O216"/>
    <mergeCell ref="P214:Q214"/>
    <mergeCell ref="B215:C215"/>
    <mergeCell ref="D215:E215"/>
    <mergeCell ref="F215:G215"/>
    <mergeCell ref="H215:I215"/>
    <mergeCell ref="K215:L215"/>
    <mergeCell ref="N215:O215"/>
    <mergeCell ref="P215:Q215"/>
    <mergeCell ref="B214:C214"/>
    <mergeCell ref="D214:E214"/>
    <mergeCell ref="F214:G214"/>
    <mergeCell ref="H214:I214"/>
    <mergeCell ref="K214:L214"/>
    <mergeCell ref="N214:O214"/>
    <mergeCell ref="P212:Q212"/>
    <mergeCell ref="B213:C213"/>
    <mergeCell ref="D213:E213"/>
    <mergeCell ref="F213:G213"/>
    <mergeCell ref="H213:I213"/>
    <mergeCell ref="K213:L213"/>
    <mergeCell ref="N213:O213"/>
    <mergeCell ref="P213:Q213"/>
    <mergeCell ref="B212:C212"/>
    <mergeCell ref="D212:E212"/>
    <mergeCell ref="F212:G212"/>
    <mergeCell ref="H212:I212"/>
    <mergeCell ref="K212:L212"/>
    <mergeCell ref="N212:O212"/>
    <mergeCell ref="P210:Q210"/>
    <mergeCell ref="B211:C211"/>
    <mergeCell ref="D211:E211"/>
    <mergeCell ref="F211:G211"/>
    <mergeCell ref="H211:I211"/>
    <mergeCell ref="K211:L211"/>
    <mergeCell ref="N211:O211"/>
    <mergeCell ref="P211:Q211"/>
    <mergeCell ref="B210:C210"/>
    <mergeCell ref="D210:E210"/>
    <mergeCell ref="F210:G210"/>
    <mergeCell ref="H210:I210"/>
    <mergeCell ref="K210:L210"/>
    <mergeCell ref="N210:O210"/>
    <mergeCell ref="P208:Q208"/>
    <mergeCell ref="B209:C209"/>
    <mergeCell ref="D209:E209"/>
    <mergeCell ref="F209:G209"/>
    <mergeCell ref="H209:I209"/>
    <mergeCell ref="K209:L209"/>
    <mergeCell ref="N209:O209"/>
    <mergeCell ref="P209:Q209"/>
    <mergeCell ref="B208:C208"/>
    <mergeCell ref="D208:E208"/>
    <mergeCell ref="F208:G208"/>
    <mergeCell ref="H208:I208"/>
    <mergeCell ref="K208:L208"/>
    <mergeCell ref="N208:O208"/>
    <mergeCell ref="P206:Q206"/>
    <mergeCell ref="B207:C207"/>
    <mergeCell ref="D207:E207"/>
    <mergeCell ref="F207:G207"/>
    <mergeCell ref="H207:I207"/>
    <mergeCell ref="K207:L207"/>
    <mergeCell ref="N207:O207"/>
    <mergeCell ref="P207:Q207"/>
    <mergeCell ref="B206:C206"/>
    <mergeCell ref="D206:E206"/>
    <mergeCell ref="F206:G206"/>
    <mergeCell ref="H206:I206"/>
    <mergeCell ref="K206:L206"/>
    <mergeCell ref="N206:O206"/>
    <mergeCell ref="P204:Q204"/>
    <mergeCell ref="B205:C205"/>
    <mergeCell ref="D205:E205"/>
    <mergeCell ref="F205:G205"/>
    <mergeCell ref="H205:I205"/>
    <mergeCell ref="K205:L205"/>
    <mergeCell ref="N205:O205"/>
    <mergeCell ref="P205:Q205"/>
    <mergeCell ref="B204:C204"/>
    <mergeCell ref="D204:E204"/>
    <mergeCell ref="F204:G204"/>
    <mergeCell ref="H204:I204"/>
    <mergeCell ref="K204:L204"/>
    <mergeCell ref="N204:O204"/>
    <mergeCell ref="P202:Q202"/>
    <mergeCell ref="B203:C203"/>
    <mergeCell ref="D203:E203"/>
    <mergeCell ref="F203:G203"/>
    <mergeCell ref="H203:I203"/>
    <mergeCell ref="K203:L203"/>
    <mergeCell ref="N203:O203"/>
    <mergeCell ref="P203:Q203"/>
    <mergeCell ref="B202:C202"/>
    <mergeCell ref="D202:E202"/>
    <mergeCell ref="F202:G202"/>
    <mergeCell ref="H202:I202"/>
    <mergeCell ref="K202:L202"/>
    <mergeCell ref="N202:O202"/>
    <mergeCell ref="P200:Q200"/>
    <mergeCell ref="B201:C201"/>
    <mergeCell ref="D201:E201"/>
    <mergeCell ref="F201:G201"/>
    <mergeCell ref="H201:I201"/>
    <mergeCell ref="K201:L201"/>
    <mergeCell ref="N201:O201"/>
    <mergeCell ref="P201:Q201"/>
    <mergeCell ref="B200:C200"/>
    <mergeCell ref="D200:E200"/>
    <mergeCell ref="F200:G200"/>
    <mergeCell ref="H200:I200"/>
    <mergeCell ref="K200:L200"/>
    <mergeCell ref="N200:O200"/>
    <mergeCell ref="P198:Q198"/>
    <mergeCell ref="B199:C199"/>
    <mergeCell ref="D199:E199"/>
    <mergeCell ref="F199:G199"/>
    <mergeCell ref="H199:I199"/>
    <mergeCell ref="K199:L199"/>
    <mergeCell ref="N199:O199"/>
    <mergeCell ref="P199:Q199"/>
    <mergeCell ref="B198:C198"/>
    <mergeCell ref="D198:E198"/>
    <mergeCell ref="F198:G198"/>
    <mergeCell ref="H198:I198"/>
    <mergeCell ref="K198:L198"/>
    <mergeCell ref="N198:O198"/>
    <mergeCell ref="P196:Q196"/>
    <mergeCell ref="B197:C197"/>
    <mergeCell ref="D197:E197"/>
    <mergeCell ref="F197:G197"/>
    <mergeCell ref="H197:I197"/>
    <mergeCell ref="K197:L197"/>
    <mergeCell ref="N197:O197"/>
    <mergeCell ref="P197:Q197"/>
    <mergeCell ref="B196:C196"/>
    <mergeCell ref="D196:E196"/>
    <mergeCell ref="F196:G196"/>
    <mergeCell ref="H196:I196"/>
    <mergeCell ref="K196:L196"/>
    <mergeCell ref="N196:O196"/>
    <mergeCell ref="P194:Q194"/>
    <mergeCell ref="B195:C195"/>
    <mergeCell ref="D195:E195"/>
    <mergeCell ref="F195:G195"/>
    <mergeCell ref="H195:I195"/>
    <mergeCell ref="K195:L195"/>
    <mergeCell ref="N195:O195"/>
    <mergeCell ref="P195:Q195"/>
    <mergeCell ref="B194:C194"/>
    <mergeCell ref="D194:E194"/>
    <mergeCell ref="F194:G194"/>
    <mergeCell ref="H194:I194"/>
    <mergeCell ref="K194:L194"/>
    <mergeCell ref="N194:O194"/>
    <mergeCell ref="P192:Q192"/>
    <mergeCell ref="B193:C193"/>
    <mergeCell ref="D193:E193"/>
    <mergeCell ref="F193:G193"/>
    <mergeCell ref="H193:I193"/>
    <mergeCell ref="K193:L193"/>
    <mergeCell ref="N193:O193"/>
    <mergeCell ref="P193:Q193"/>
    <mergeCell ref="B192:C192"/>
    <mergeCell ref="D192:E192"/>
    <mergeCell ref="F192:G192"/>
    <mergeCell ref="H192:I192"/>
    <mergeCell ref="K192:L192"/>
    <mergeCell ref="N192:O192"/>
    <mergeCell ref="P190:Q190"/>
    <mergeCell ref="B191:C191"/>
    <mergeCell ref="D191:E191"/>
    <mergeCell ref="F191:G191"/>
    <mergeCell ref="H191:I191"/>
    <mergeCell ref="K191:L191"/>
    <mergeCell ref="N191:O191"/>
    <mergeCell ref="P191:Q191"/>
    <mergeCell ref="B190:C190"/>
    <mergeCell ref="D190:E190"/>
    <mergeCell ref="F190:G190"/>
    <mergeCell ref="H190:I190"/>
    <mergeCell ref="K190:L190"/>
    <mergeCell ref="N190:O190"/>
    <mergeCell ref="P188:Q188"/>
    <mergeCell ref="B189:C189"/>
    <mergeCell ref="D189:E189"/>
    <mergeCell ref="F189:G189"/>
    <mergeCell ref="H189:I189"/>
    <mergeCell ref="K189:L189"/>
    <mergeCell ref="N189:O189"/>
    <mergeCell ref="P189:Q189"/>
    <mergeCell ref="B188:C188"/>
    <mergeCell ref="D188:E188"/>
    <mergeCell ref="F188:G188"/>
    <mergeCell ref="H188:I188"/>
    <mergeCell ref="K188:L188"/>
    <mergeCell ref="N188:O188"/>
    <mergeCell ref="P186:Q186"/>
    <mergeCell ref="B187:C187"/>
    <mergeCell ref="D187:E187"/>
    <mergeCell ref="F187:G187"/>
    <mergeCell ref="H187:I187"/>
    <mergeCell ref="K187:L187"/>
    <mergeCell ref="N187:O187"/>
    <mergeCell ref="P187:Q187"/>
    <mergeCell ref="B186:C186"/>
    <mergeCell ref="D186:E186"/>
    <mergeCell ref="F186:G186"/>
    <mergeCell ref="H186:I186"/>
    <mergeCell ref="K186:L186"/>
    <mergeCell ref="N186:O186"/>
    <mergeCell ref="P184:Q184"/>
    <mergeCell ref="B185:C185"/>
    <mergeCell ref="D185:E185"/>
    <mergeCell ref="F185:G185"/>
    <mergeCell ref="H185:I185"/>
    <mergeCell ref="K185:L185"/>
    <mergeCell ref="N185:O185"/>
    <mergeCell ref="P185:Q185"/>
    <mergeCell ref="B184:C184"/>
    <mergeCell ref="D184:E184"/>
    <mergeCell ref="F184:G184"/>
    <mergeCell ref="H184:I184"/>
    <mergeCell ref="K184:L184"/>
    <mergeCell ref="N184:O184"/>
    <mergeCell ref="P182:Q182"/>
    <mergeCell ref="B183:C183"/>
    <mergeCell ref="D183:E183"/>
    <mergeCell ref="F183:G183"/>
    <mergeCell ref="H183:I183"/>
    <mergeCell ref="K183:L183"/>
    <mergeCell ref="N183:O183"/>
    <mergeCell ref="P183:Q183"/>
    <mergeCell ref="B182:C182"/>
    <mergeCell ref="D182:E182"/>
    <mergeCell ref="F182:G182"/>
    <mergeCell ref="H182:I182"/>
    <mergeCell ref="K182:L182"/>
    <mergeCell ref="N182:O182"/>
    <mergeCell ref="P180:Q180"/>
    <mergeCell ref="B181:C181"/>
    <mergeCell ref="D181:E181"/>
    <mergeCell ref="F181:G181"/>
    <mergeCell ref="H181:I181"/>
    <mergeCell ref="K181:L181"/>
    <mergeCell ref="N181:O181"/>
    <mergeCell ref="P181:Q181"/>
    <mergeCell ref="B180:C180"/>
    <mergeCell ref="D180:E180"/>
    <mergeCell ref="F180:G180"/>
    <mergeCell ref="H180:I180"/>
    <mergeCell ref="K180:L180"/>
    <mergeCell ref="N180:O180"/>
    <mergeCell ref="P178:Q178"/>
    <mergeCell ref="B179:C179"/>
    <mergeCell ref="D179:E179"/>
    <mergeCell ref="F179:G179"/>
    <mergeCell ref="H179:I179"/>
    <mergeCell ref="K179:L179"/>
    <mergeCell ref="N179:O179"/>
    <mergeCell ref="P179:Q179"/>
    <mergeCell ref="B178:C178"/>
    <mergeCell ref="D178:E178"/>
    <mergeCell ref="F178:G178"/>
    <mergeCell ref="H178:I178"/>
    <mergeCell ref="K178:L178"/>
    <mergeCell ref="N178:O178"/>
    <mergeCell ref="P176:Q176"/>
    <mergeCell ref="B177:C177"/>
    <mergeCell ref="D177:E177"/>
    <mergeCell ref="F177:G177"/>
    <mergeCell ref="H177:I177"/>
    <mergeCell ref="K177:L177"/>
    <mergeCell ref="N177:O177"/>
    <mergeCell ref="P177:Q177"/>
    <mergeCell ref="B176:C176"/>
    <mergeCell ref="D176:E176"/>
    <mergeCell ref="F176:G176"/>
    <mergeCell ref="H176:I176"/>
    <mergeCell ref="K176:L176"/>
    <mergeCell ref="N176:O176"/>
    <mergeCell ref="P174:Q174"/>
    <mergeCell ref="B175:C175"/>
    <mergeCell ref="D175:E175"/>
    <mergeCell ref="F175:G175"/>
    <mergeCell ref="H175:I175"/>
    <mergeCell ref="K175:L175"/>
    <mergeCell ref="N175:O175"/>
    <mergeCell ref="P175:Q175"/>
    <mergeCell ref="B174:C174"/>
    <mergeCell ref="D174:E174"/>
    <mergeCell ref="F174:G174"/>
    <mergeCell ref="H174:I174"/>
    <mergeCell ref="K174:L174"/>
    <mergeCell ref="N174:O174"/>
    <mergeCell ref="P172:Q172"/>
    <mergeCell ref="B173:C173"/>
    <mergeCell ref="D173:E173"/>
    <mergeCell ref="F173:G173"/>
    <mergeCell ref="H173:I173"/>
    <mergeCell ref="K173:L173"/>
    <mergeCell ref="N173:O173"/>
    <mergeCell ref="P173:Q173"/>
    <mergeCell ref="B172:C172"/>
    <mergeCell ref="D172:E172"/>
    <mergeCell ref="F172:G172"/>
    <mergeCell ref="H172:I172"/>
    <mergeCell ref="K172:L172"/>
    <mergeCell ref="N172:O172"/>
    <mergeCell ref="P170:Q170"/>
    <mergeCell ref="B171:C171"/>
    <mergeCell ref="D171:E171"/>
    <mergeCell ref="F171:G171"/>
    <mergeCell ref="H171:I171"/>
    <mergeCell ref="K171:L171"/>
    <mergeCell ref="N171:O171"/>
    <mergeCell ref="P171:Q171"/>
    <mergeCell ref="B170:C170"/>
    <mergeCell ref="D170:E170"/>
    <mergeCell ref="F170:G170"/>
    <mergeCell ref="H170:I170"/>
    <mergeCell ref="K170:L170"/>
    <mergeCell ref="N170:O170"/>
    <mergeCell ref="P168:Q168"/>
    <mergeCell ref="B169:C169"/>
    <mergeCell ref="D169:E169"/>
    <mergeCell ref="F169:G169"/>
    <mergeCell ref="H169:I169"/>
    <mergeCell ref="K169:L169"/>
    <mergeCell ref="N169:O169"/>
    <mergeCell ref="P169:Q169"/>
    <mergeCell ref="B168:C168"/>
    <mergeCell ref="D168:E168"/>
    <mergeCell ref="F168:G168"/>
    <mergeCell ref="H168:I168"/>
    <mergeCell ref="K168:L168"/>
    <mergeCell ref="N168:O168"/>
    <mergeCell ref="P166:Q166"/>
    <mergeCell ref="B167:C167"/>
    <mergeCell ref="D167:E167"/>
    <mergeCell ref="F167:G167"/>
    <mergeCell ref="H167:I167"/>
    <mergeCell ref="K167:L167"/>
    <mergeCell ref="N167:O167"/>
    <mergeCell ref="P167:Q167"/>
    <mergeCell ref="B166:C166"/>
    <mergeCell ref="D166:E166"/>
    <mergeCell ref="F166:G166"/>
    <mergeCell ref="H166:I166"/>
    <mergeCell ref="K166:L166"/>
    <mergeCell ref="N166:O166"/>
    <mergeCell ref="P164:Q164"/>
    <mergeCell ref="B165:C165"/>
    <mergeCell ref="D165:E165"/>
    <mergeCell ref="F165:G165"/>
    <mergeCell ref="H165:I165"/>
    <mergeCell ref="K165:L165"/>
    <mergeCell ref="N165:O165"/>
    <mergeCell ref="P165:Q165"/>
    <mergeCell ref="B164:C164"/>
    <mergeCell ref="D164:E164"/>
    <mergeCell ref="F164:G164"/>
    <mergeCell ref="H164:I164"/>
    <mergeCell ref="K164:L164"/>
    <mergeCell ref="N164:O164"/>
    <mergeCell ref="P162:Q162"/>
    <mergeCell ref="B163:C163"/>
    <mergeCell ref="D163:E163"/>
    <mergeCell ref="F163:G163"/>
    <mergeCell ref="H163:I163"/>
    <mergeCell ref="K163:L163"/>
    <mergeCell ref="N163:O163"/>
    <mergeCell ref="P163:Q163"/>
    <mergeCell ref="B162:C162"/>
    <mergeCell ref="D162:E162"/>
    <mergeCell ref="F162:G162"/>
    <mergeCell ref="H162:I162"/>
    <mergeCell ref="K162:L162"/>
    <mergeCell ref="N162:O162"/>
    <mergeCell ref="P160:Q160"/>
    <mergeCell ref="B161:C161"/>
    <mergeCell ref="D161:E161"/>
    <mergeCell ref="F161:G161"/>
    <mergeCell ref="H161:I161"/>
    <mergeCell ref="K161:L161"/>
    <mergeCell ref="N161:O161"/>
    <mergeCell ref="P161:Q161"/>
    <mergeCell ref="B160:C160"/>
    <mergeCell ref="D160:E160"/>
    <mergeCell ref="F160:G160"/>
    <mergeCell ref="H160:I160"/>
    <mergeCell ref="K160:L160"/>
    <mergeCell ref="N160:O160"/>
    <mergeCell ref="P158:Q158"/>
    <mergeCell ref="B159:C159"/>
    <mergeCell ref="D159:E159"/>
    <mergeCell ref="F159:G159"/>
    <mergeCell ref="H159:I159"/>
    <mergeCell ref="K159:L159"/>
    <mergeCell ref="N159:O159"/>
    <mergeCell ref="P159:Q159"/>
    <mergeCell ref="B158:C158"/>
    <mergeCell ref="D158:E158"/>
    <mergeCell ref="F158:G158"/>
    <mergeCell ref="H158:I158"/>
    <mergeCell ref="K158:L158"/>
    <mergeCell ref="N158:O158"/>
    <mergeCell ref="P156:Q156"/>
    <mergeCell ref="B157:C157"/>
    <mergeCell ref="D157:E157"/>
    <mergeCell ref="F157:G157"/>
    <mergeCell ref="H157:I157"/>
    <mergeCell ref="K157:L157"/>
    <mergeCell ref="N157:O157"/>
    <mergeCell ref="P157:Q157"/>
    <mergeCell ref="B156:C156"/>
    <mergeCell ref="D156:E156"/>
    <mergeCell ref="F156:G156"/>
    <mergeCell ref="H156:I156"/>
    <mergeCell ref="K156:L156"/>
    <mergeCell ref="N156:O156"/>
    <mergeCell ref="P154:Q154"/>
    <mergeCell ref="B155:C155"/>
    <mergeCell ref="D155:E155"/>
    <mergeCell ref="F155:G155"/>
    <mergeCell ref="H155:I155"/>
    <mergeCell ref="K155:L155"/>
    <mergeCell ref="N155:O155"/>
    <mergeCell ref="P155:Q155"/>
    <mergeCell ref="B154:C154"/>
    <mergeCell ref="D154:E154"/>
    <mergeCell ref="F154:G154"/>
    <mergeCell ref="H154:I154"/>
    <mergeCell ref="K154:L154"/>
    <mergeCell ref="N154:O154"/>
    <mergeCell ref="P152:Q152"/>
    <mergeCell ref="B153:C153"/>
    <mergeCell ref="D153:E153"/>
    <mergeCell ref="F153:G153"/>
    <mergeCell ref="H153:I153"/>
    <mergeCell ref="K153:L153"/>
    <mergeCell ref="N153:O153"/>
    <mergeCell ref="P153:Q153"/>
    <mergeCell ref="B152:C152"/>
    <mergeCell ref="D152:E152"/>
    <mergeCell ref="F152:G152"/>
    <mergeCell ref="H152:I152"/>
    <mergeCell ref="K152:L152"/>
    <mergeCell ref="N152:O152"/>
    <mergeCell ref="P150:Q150"/>
    <mergeCell ref="B151:C151"/>
    <mergeCell ref="D151:E151"/>
    <mergeCell ref="F151:G151"/>
    <mergeCell ref="H151:I151"/>
    <mergeCell ref="K151:L151"/>
    <mergeCell ref="N151:O151"/>
    <mergeCell ref="P151:Q151"/>
    <mergeCell ref="B150:C150"/>
    <mergeCell ref="D150:E150"/>
    <mergeCell ref="F150:G150"/>
    <mergeCell ref="H150:I150"/>
    <mergeCell ref="K150:L150"/>
    <mergeCell ref="N150:O150"/>
    <mergeCell ref="P148:Q148"/>
    <mergeCell ref="B149:C149"/>
    <mergeCell ref="D149:E149"/>
    <mergeCell ref="F149:G149"/>
    <mergeCell ref="H149:I149"/>
    <mergeCell ref="K149:L149"/>
    <mergeCell ref="N149:O149"/>
    <mergeCell ref="P149:Q149"/>
    <mergeCell ref="B148:C148"/>
    <mergeCell ref="D148:E148"/>
    <mergeCell ref="F148:G148"/>
    <mergeCell ref="H148:I148"/>
    <mergeCell ref="K148:L148"/>
    <mergeCell ref="N148:O148"/>
    <mergeCell ref="P146:Q146"/>
    <mergeCell ref="B147:C147"/>
    <mergeCell ref="D147:E147"/>
    <mergeCell ref="F147:G147"/>
    <mergeCell ref="H147:I147"/>
    <mergeCell ref="K147:L147"/>
    <mergeCell ref="N147:O147"/>
    <mergeCell ref="P147:Q147"/>
    <mergeCell ref="B146:C146"/>
    <mergeCell ref="D146:E146"/>
    <mergeCell ref="F146:G146"/>
    <mergeCell ref="H146:I146"/>
    <mergeCell ref="K146:L146"/>
    <mergeCell ref="N146:O146"/>
    <mergeCell ref="P144:Q144"/>
    <mergeCell ref="B145:C145"/>
    <mergeCell ref="D145:E145"/>
    <mergeCell ref="F145:G145"/>
    <mergeCell ref="H145:I145"/>
    <mergeCell ref="K145:L145"/>
    <mergeCell ref="N145:O145"/>
    <mergeCell ref="P145:Q145"/>
    <mergeCell ref="B144:C144"/>
    <mergeCell ref="D144:E144"/>
    <mergeCell ref="F144:G144"/>
    <mergeCell ref="H144:I144"/>
    <mergeCell ref="K144:L144"/>
    <mergeCell ref="N144:O144"/>
    <mergeCell ref="P142:Q142"/>
    <mergeCell ref="B143:C143"/>
    <mergeCell ref="D143:E143"/>
    <mergeCell ref="F143:G143"/>
    <mergeCell ref="H143:I143"/>
    <mergeCell ref="K143:L143"/>
    <mergeCell ref="N143:O143"/>
    <mergeCell ref="P143:Q143"/>
    <mergeCell ref="B142:C142"/>
    <mergeCell ref="D142:E142"/>
    <mergeCell ref="F142:G142"/>
    <mergeCell ref="H142:I142"/>
    <mergeCell ref="K142:L142"/>
    <mergeCell ref="N142:O142"/>
    <mergeCell ref="P140:Q140"/>
    <mergeCell ref="B141:C141"/>
    <mergeCell ref="D141:E141"/>
    <mergeCell ref="F141:G141"/>
    <mergeCell ref="H141:I141"/>
    <mergeCell ref="K141:L141"/>
    <mergeCell ref="N141:O141"/>
    <mergeCell ref="P141:Q141"/>
    <mergeCell ref="B140:C140"/>
    <mergeCell ref="D140:E140"/>
    <mergeCell ref="F140:G140"/>
    <mergeCell ref="H140:I140"/>
    <mergeCell ref="K140:L140"/>
    <mergeCell ref="N140:O140"/>
    <mergeCell ref="P138:Q138"/>
    <mergeCell ref="B139:C139"/>
    <mergeCell ref="D139:E139"/>
    <mergeCell ref="F139:G139"/>
    <mergeCell ref="H139:I139"/>
    <mergeCell ref="K139:L139"/>
    <mergeCell ref="N139:O139"/>
    <mergeCell ref="P139:Q139"/>
    <mergeCell ref="B138:C138"/>
    <mergeCell ref="D138:E138"/>
    <mergeCell ref="F138:G138"/>
    <mergeCell ref="H138:I138"/>
    <mergeCell ref="K138:L138"/>
    <mergeCell ref="N138:O138"/>
    <mergeCell ref="P136:Q136"/>
    <mergeCell ref="B137:C137"/>
    <mergeCell ref="D137:E137"/>
    <mergeCell ref="F137:G137"/>
    <mergeCell ref="H137:I137"/>
    <mergeCell ref="K137:L137"/>
    <mergeCell ref="N137:O137"/>
    <mergeCell ref="P137:Q137"/>
    <mergeCell ref="B136:C136"/>
    <mergeCell ref="D136:E136"/>
    <mergeCell ref="F136:G136"/>
    <mergeCell ref="H136:I136"/>
    <mergeCell ref="K136:L136"/>
    <mergeCell ref="N136:O136"/>
    <mergeCell ref="P134:Q134"/>
    <mergeCell ref="B135:C135"/>
    <mergeCell ref="D135:E135"/>
    <mergeCell ref="F135:G135"/>
    <mergeCell ref="H135:I135"/>
    <mergeCell ref="K135:L135"/>
    <mergeCell ref="N135:O135"/>
    <mergeCell ref="P135:Q135"/>
    <mergeCell ref="B134:C134"/>
    <mergeCell ref="D134:E134"/>
    <mergeCell ref="F134:G134"/>
    <mergeCell ref="H134:I134"/>
    <mergeCell ref="K134:L134"/>
    <mergeCell ref="N134:O134"/>
    <mergeCell ref="P132:Q132"/>
    <mergeCell ref="B133:C133"/>
    <mergeCell ref="D133:E133"/>
    <mergeCell ref="F133:G133"/>
    <mergeCell ref="H133:I133"/>
    <mergeCell ref="K133:L133"/>
    <mergeCell ref="N133:O133"/>
    <mergeCell ref="P133:Q133"/>
    <mergeCell ref="B132:C132"/>
    <mergeCell ref="D132:E132"/>
    <mergeCell ref="F132:G132"/>
    <mergeCell ref="H132:I132"/>
    <mergeCell ref="K132:L132"/>
    <mergeCell ref="N132:O132"/>
    <mergeCell ref="P130:Q130"/>
    <mergeCell ref="B131:C131"/>
    <mergeCell ref="D131:E131"/>
    <mergeCell ref="F131:G131"/>
    <mergeCell ref="H131:I131"/>
    <mergeCell ref="K131:L131"/>
    <mergeCell ref="N131:O131"/>
    <mergeCell ref="P131:Q131"/>
    <mergeCell ref="B130:C130"/>
    <mergeCell ref="D130:E130"/>
    <mergeCell ref="F130:G130"/>
    <mergeCell ref="H130:I130"/>
    <mergeCell ref="K130:L130"/>
    <mergeCell ref="N130:O130"/>
    <mergeCell ref="P128:Q128"/>
    <mergeCell ref="B129:C129"/>
    <mergeCell ref="D129:E129"/>
    <mergeCell ref="F129:G129"/>
    <mergeCell ref="H129:I129"/>
    <mergeCell ref="K129:L129"/>
    <mergeCell ref="N129:O129"/>
    <mergeCell ref="P129:Q129"/>
    <mergeCell ref="B128:C128"/>
    <mergeCell ref="D128:E128"/>
    <mergeCell ref="F128:G128"/>
    <mergeCell ref="H128:I128"/>
    <mergeCell ref="K128:L128"/>
    <mergeCell ref="N128:O128"/>
    <mergeCell ref="P126:Q126"/>
    <mergeCell ref="B127:C127"/>
    <mergeCell ref="D127:E127"/>
    <mergeCell ref="F127:G127"/>
    <mergeCell ref="H127:I127"/>
    <mergeCell ref="K127:L127"/>
    <mergeCell ref="N127:O127"/>
    <mergeCell ref="P127:Q127"/>
    <mergeCell ref="B126:C126"/>
    <mergeCell ref="D126:E126"/>
    <mergeCell ref="F126:G126"/>
    <mergeCell ref="H126:I126"/>
    <mergeCell ref="K126:L126"/>
    <mergeCell ref="N126:O126"/>
    <mergeCell ref="P124:Q124"/>
    <mergeCell ref="B125:C125"/>
    <mergeCell ref="D125:E125"/>
    <mergeCell ref="F125:G125"/>
    <mergeCell ref="H125:I125"/>
    <mergeCell ref="K125:L125"/>
    <mergeCell ref="N125:O125"/>
    <mergeCell ref="P125:Q125"/>
    <mergeCell ref="B124:C124"/>
    <mergeCell ref="D124:E124"/>
    <mergeCell ref="F124:G124"/>
    <mergeCell ref="H124:I124"/>
    <mergeCell ref="K124:L124"/>
    <mergeCell ref="N124:O124"/>
    <mergeCell ref="P122:Q122"/>
    <mergeCell ref="B123:C123"/>
    <mergeCell ref="D123:E123"/>
    <mergeCell ref="F123:G123"/>
    <mergeCell ref="H123:I123"/>
    <mergeCell ref="K123:L123"/>
    <mergeCell ref="N123:O123"/>
    <mergeCell ref="P123:Q123"/>
    <mergeCell ref="B122:C122"/>
    <mergeCell ref="D122:E122"/>
    <mergeCell ref="F122:G122"/>
    <mergeCell ref="H122:I122"/>
    <mergeCell ref="K122:L122"/>
    <mergeCell ref="N122:O122"/>
    <mergeCell ref="P120:Q120"/>
    <mergeCell ref="B121:C121"/>
    <mergeCell ref="D121:E121"/>
    <mergeCell ref="F121:G121"/>
    <mergeCell ref="H121:I121"/>
    <mergeCell ref="K121:L121"/>
    <mergeCell ref="N121:O121"/>
    <mergeCell ref="P121:Q121"/>
    <mergeCell ref="B120:C120"/>
    <mergeCell ref="D120:E120"/>
    <mergeCell ref="F120:G120"/>
    <mergeCell ref="H120:I120"/>
    <mergeCell ref="K120:L120"/>
    <mergeCell ref="N120:O120"/>
    <mergeCell ref="P118:Q118"/>
    <mergeCell ref="B119:C119"/>
    <mergeCell ref="D119:E119"/>
    <mergeCell ref="F119:G119"/>
    <mergeCell ref="H119:I119"/>
    <mergeCell ref="K119:L119"/>
    <mergeCell ref="N119:O119"/>
    <mergeCell ref="P119:Q119"/>
    <mergeCell ref="B118:C118"/>
    <mergeCell ref="D118:E118"/>
    <mergeCell ref="F118:G118"/>
    <mergeCell ref="H118:I118"/>
    <mergeCell ref="K118:L118"/>
    <mergeCell ref="N118:O118"/>
    <mergeCell ref="P116:Q116"/>
    <mergeCell ref="B117:C117"/>
    <mergeCell ref="D117:E117"/>
    <mergeCell ref="F117:G117"/>
    <mergeCell ref="H117:I117"/>
    <mergeCell ref="K117:L117"/>
    <mergeCell ref="N117:O117"/>
    <mergeCell ref="P117:Q117"/>
    <mergeCell ref="B116:C116"/>
    <mergeCell ref="D116:E116"/>
    <mergeCell ref="F116:G116"/>
    <mergeCell ref="H116:I116"/>
    <mergeCell ref="K116:L116"/>
    <mergeCell ref="N116:O116"/>
    <mergeCell ref="P114:Q114"/>
    <mergeCell ref="B115:C115"/>
    <mergeCell ref="D115:E115"/>
    <mergeCell ref="F115:G115"/>
    <mergeCell ref="H115:I115"/>
    <mergeCell ref="K115:L115"/>
    <mergeCell ref="N115:O115"/>
    <mergeCell ref="P115:Q115"/>
    <mergeCell ref="B114:C114"/>
    <mergeCell ref="D114:E114"/>
    <mergeCell ref="F114:G114"/>
    <mergeCell ref="H114:I114"/>
    <mergeCell ref="K114:L114"/>
    <mergeCell ref="N114:O114"/>
    <mergeCell ref="P112:Q112"/>
    <mergeCell ref="B113:C113"/>
    <mergeCell ref="D113:E113"/>
    <mergeCell ref="F113:G113"/>
    <mergeCell ref="H113:I113"/>
    <mergeCell ref="K113:L113"/>
    <mergeCell ref="N113:O113"/>
    <mergeCell ref="P113:Q113"/>
    <mergeCell ref="B112:C112"/>
    <mergeCell ref="D112:E112"/>
    <mergeCell ref="F112:G112"/>
    <mergeCell ref="H112:I112"/>
    <mergeCell ref="K112:L112"/>
    <mergeCell ref="N112:O112"/>
    <mergeCell ref="P110:Q110"/>
    <mergeCell ref="B111:C111"/>
    <mergeCell ref="D111:E111"/>
    <mergeCell ref="F111:G111"/>
    <mergeCell ref="H111:I111"/>
    <mergeCell ref="K111:L111"/>
    <mergeCell ref="N111:O111"/>
    <mergeCell ref="P111:Q111"/>
    <mergeCell ref="B110:C110"/>
    <mergeCell ref="D110:E110"/>
    <mergeCell ref="F110:G110"/>
    <mergeCell ref="H110:I110"/>
    <mergeCell ref="K110:L110"/>
    <mergeCell ref="N110:O110"/>
    <mergeCell ref="P108:Q108"/>
    <mergeCell ref="B109:C109"/>
    <mergeCell ref="D109:E109"/>
    <mergeCell ref="F109:G109"/>
    <mergeCell ref="H109:I109"/>
    <mergeCell ref="K109:L109"/>
    <mergeCell ref="N109:O109"/>
    <mergeCell ref="P109:Q109"/>
    <mergeCell ref="B108:C108"/>
    <mergeCell ref="D108:E108"/>
    <mergeCell ref="F108:G108"/>
    <mergeCell ref="H108:I108"/>
    <mergeCell ref="K108:L108"/>
    <mergeCell ref="N108:O108"/>
    <mergeCell ref="P106:Q106"/>
    <mergeCell ref="B107:C107"/>
    <mergeCell ref="D107:E107"/>
    <mergeCell ref="F107:G107"/>
    <mergeCell ref="H107:I107"/>
    <mergeCell ref="K107:L107"/>
    <mergeCell ref="N107:O107"/>
    <mergeCell ref="P107:Q107"/>
    <mergeCell ref="B106:C106"/>
    <mergeCell ref="D106:E106"/>
    <mergeCell ref="F106:G106"/>
    <mergeCell ref="H106:I106"/>
    <mergeCell ref="K106:L106"/>
    <mergeCell ref="N106:O106"/>
    <mergeCell ref="P104:Q104"/>
    <mergeCell ref="B105:C105"/>
    <mergeCell ref="D105:E105"/>
    <mergeCell ref="F105:G105"/>
    <mergeCell ref="H105:I105"/>
    <mergeCell ref="K105:L105"/>
    <mergeCell ref="N105:O105"/>
    <mergeCell ref="P105:Q105"/>
    <mergeCell ref="B104:C104"/>
    <mergeCell ref="D104:E104"/>
    <mergeCell ref="F104:G104"/>
    <mergeCell ref="H104:I104"/>
    <mergeCell ref="K104:L104"/>
    <mergeCell ref="N104:O104"/>
    <mergeCell ref="P102:Q102"/>
    <mergeCell ref="B103:C103"/>
    <mergeCell ref="D103:E103"/>
    <mergeCell ref="F103:G103"/>
    <mergeCell ref="H103:I103"/>
    <mergeCell ref="K103:L103"/>
    <mergeCell ref="N103:O103"/>
    <mergeCell ref="P103:Q103"/>
    <mergeCell ref="B102:C102"/>
    <mergeCell ref="D102:E102"/>
    <mergeCell ref="F102:G102"/>
    <mergeCell ref="H102:I102"/>
    <mergeCell ref="K102:L102"/>
    <mergeCell ref="N102:O102"/>
    <mergeCell ref="P100:Q100"/>
    <mergeCell ref="B101:C101"/>
    <mergeCell ref="D101:E101"/>
    <mergeCell ref="F101:G101"/>
    <mergeCell ref="H101:I101"/>
    <mergeCell ref="K101:L101"/>
    <mergeCell ref="N101:O101"/>
    <mergeCell ref="P101:Q101"/>
    <mergeCell ref="B100:C100"/>
    <mergeCell ref="D100:E100"/>
    <mergeCell ref="F100:G100"/>
    <mergeCell ref="H100:I100"/>
    <mergeCell ref="K100:L100"/>
    <mergeCell ref="N100:O100"/>
    <mergeCell ref="P98:Q98"/>
    <mergeCell ref="B99:C99"/>
    <mergeCell ref="D99:E99"/>
    <mergeCell ref="F99:G99"/>
    <mergeCell ref="H99:I99"/>
    <mergeCell ref="K99:L99"/>
    <mergeCell ref="N99:O99"/>
    <mergeCell ref="P99:Q99"/>
    <mergeCell ref="B98:C98"/>
    <mergeCell ref="D98:E98"/>
    <mergeCell ref="F98:G98"/>
    <mergeCell ref="H98:I98"/>
    <mergeCell ref="K98:L98"/>
    <mergeCell ref="N98:O98"/>
    <mergeCell ref="P96:Q96"/>
    <mergeCell ref="B97:C97"/>
    <mergeCell ref="D97:E97"/>
    <mergeCell ref="F97:G97"/>
    <mergeCell ref="H97:I97"/>
    <mergeCell ref="K97:L97"/>
    <mergeCell ref="N97:O97"/>
    <mergeCell ref="P97:Q97"/>
    <mergeCell ref="B96:C96"/>
    <mergeCell ref="D96:E96"/>
    <mergeCell ref="F96:G96"/>
    <mergeCell ref="H96:I96"/>
    <mergeCell ref="K96:L96"/>
    <mergeCell ref="N96:O96"/>
    <mergeCell ref="P94:Q94"/>
    <mergeCell ref="B95:C95"/>
    <mergeCell ref="D95:E95"/>
    <mergeCell ref="F95:G95"/>
    <mergeCell ref="H95:I95"/>
    <mergeCell ref="K95:L95"/>
    <mergeCell ref="N95:O95"/>
    <mergeCell ref="P95:Q95"/>
    <mergeCell ref="B94:C94"/>
    <mergeCell ref="D94:E94"/>
    <mergeCell ref="F94:G94"/>
    <mergeCell ref="H94:I94"/>
    <mergeCell ref="K94:L94"/>
    <mergeCell ref="N94:O94"/>
    <mergeCell ref="P92:Q92"/>
    <mergeCell ref="B93:C93"/>
    <mergeCell ref="D93:E93"/>
    <mergeCell ref="F93:G93"/>
    <mergeCell ref="H93:I93"/>
    <mergeCell ref="K93:L93"/>
    <mergeCell ref="N93:O93"/>
    <mergeCell ref="P93:Q93"/>
    <mergeCell ref="B92:C92"/>
    <mergeCell ref="D92:E92"/>
    <mergeCell ref="F92:G92"/>
    <mergeCell ref="H92:I92"/>
    <mergeCell ref="K92:L92"/>
    <mergeCell ref="N92:O92"/>
    <mergeCell ref="P90:Q90"/>
    <mergeCell ref="B91:C91"/>
    <mergeCell ref="D91:E91"/>
    <mergeCell ref="F91:G91"/>
    <mergeCell ref="H91:I91"/>
    <mergeCell ref="K91:L91"/>
    <mergeCell ref="N91:O91"/>
    <mergeCell ref="P91:Q91"/>
    <mergeCell ref="B90:C90"/>
    <mergeCell ref="D90:E90"/>
    <mergeCell ref="F90:G90"/>
    <mergeCell ref="H90:I90"/>
    <mergeCell ref="K90:L90"/>
    <mergeCell ref="N90:O90"/>
    <mergeCell ref="P88:Q88"/>
    <mergeCell ref="B89:C89"/>
    <mergeCell ref="D89:E89"/>
    <mergeCell ref="F89:G89"/>
    <mergeCell ref="H89:I89"/>
    <mergeCell ref="K89:L89"/>
    <mergeCell ref="N89:O89"/>
    <mergeCell ref="P89:Q89"/>
    <mergeCell ref="B88:C88"/>
    <mergeCell ref="D88:E88"/>
    <mergeCell ref="F88:G88"/>
    <mergeCell ref="H88:I88"/>
    <mergeCell ref="K88:L88"/>
    <mergeCell ref="N88:O88"/>
    <mergeCell ref="P86:Q86"/>
    <mergeCell ref="B87:C87"/>
    <mergeCell ref="D87:E87"/>
    <mergeCell ref="F87:G87"/>
    <mergeCell ref="H87:I87"/>
    <mergeCell ref="K87:L87"/>
    <mergeCell ref="N87:O87"/>
    <mergeCell ref="P87:Q87"/>
    <mergeCell ref="B86:C86"/>
    <mergeCell ref="D86:E86"/>
    <mergeCell ref="F86:G86"/>
    <mergeCell ref="H86:I86"/>
    <mergeCell ref="K86:L86"/>
    <mergeCell ref="N86:O86"/>
    <mergeCell ref="P84:Q84"/>
    <mergeCell ref="B85:C85"/>
    <mergeCell ref="D85:E85"/>
    <mergeCell ref="F85:G85"/>
    <mergeCell ref="H85:I85"/>
    <mergeCell ref="K85:L85"/>
    <mergeCell ref="N85:O85"/>
    <mergeCell ref="P85:Q85"/>
    <mergeCell ref="B84:C84"/>
    <mergeCell ref="D84:E84"/>
    <mergeCell ref="F84:G84"/>
    <mergeCell ref="H84:I84"/>
    <mergeCell ref="K84:L84"/>
    <mergeCell ref="N84:O84"/>
    <mergeCell ref="P82:Q82"/>
    <mergeCell ref="B83:C83"/>
    <mergeCell ref="D83:E83"/>
    <mergeCell ref="F83:G83"/>
    <mergeCell ref="H83:I83"/>
    <mergeCell ref="K83:L83"/>
    <mergeCell ref="N83:O83"/>
    <mergeCell ref="P83:Q83"/>
    <mergeCell ref="B82:C82"/>
    <mergeCell ref="D82:E82"/>
    <mergeCell ref="F82:G82"/>
    <mergeCell ref="H82:I82"/>
    <mergeCell ref="K82:L82"/>
    <mergeCell ref="N82:O82"/>
    <mergeCell ref="P80:Q80"/>
    <mergeCell ref="B81:C81"/>
    <mergeCell ref="D81:E81"/>
    <mergeCell ref="F81:G81"/>
    <mergeCell ref="H81:I81"/>
    <mergeCell ref="K81:L81"/>
    <mergeCell ref="N81:O81"/>
    <mergeCell ref="P81:Q81"/>
    <mergeCell ref="B80:C80"/>
    <mergeCell ref="D80:E80"/>
    <mergeCell ref="F80:G80"/>
    <mergeCell ref="H80:I80"/>
    <mergeCell ref="K80:L80"/>
    <mergeCell ref="N80:O80"/>
    <mergeCell ref="P78:Q78"/>
    <mergeCell ref="B79:C79"/>
    <mergeCell ref="D79:E79"/>
    <mergeCell ref="F79:G79"/>
    <mergeCell ref="H79:I79"/>
    <mergeCell ref="K79:L79"/>
    <mergeCell ref="N79:O79"/>
    <mergeCell ref="P79:Q79"/>
    <mergeCell ref="B78:C78"/>
    <mergeCell ref="D78:E78"/>
    <mergeCell ref="F78:G78"/>
    <mergeCell ref="H78:I78"/>
    <mergeCell ref="K78:L78"/>
    <mergeCell ref="N78:O78"/>
    <mergeCell ref="P76:Q76"/>
    <mergeCell ref="B77:C77"/>
    <mergeCell ref="D77:E77"/>
    <mergeCell ref="F77:G77"/>
    <mergeCell ref="H77:I77"/>
    <mergeCell ref="K77:L77"/>
    <mergeCell ref="N77:O77"/>
    <mergeCell ref="P77:Q77"/>
    <mergeCell ref="B76:C76"/>
    <mergeCell ref="D76:E76"/>
    <mergeCell ref="F76:G76"/>
    <mergeCell ref="H76:I76"/>
    <mergeCell ref="K76:L76"/>
    <mergeCell ref="N76:O76"/>
    <mergeCell ref="P74:Q74"/>
    <mergeCell ref="B75:C75"/>
    <mergeCell ref="D75:E75"/>
    <mergeCell ref="F75:G75"/>
    <mergeCell ref="H75:I75"/>
    <mergeCell ref="K75:L75"/>
    <mergeCell ref="N75:O75"/>
    <mergeCell ref="P75:Q75"/>
    <mergeCell ref="B74:C74"/>
    <mergeCell ref="D74:E74"/>
    <mergeCell ref="F74:G74"/>
    <mergeCell ref="H74:I74"/>
    <mergeCell ref="K74:L74"/>
    <mergeCell ref="N74:O74"/>
    <mergeCell ref="P72:Q72"/>
    <mergeCell ref="B73:C73"/>
    <mergeCell ref="D73:E73"/>
    <mergeCell ref="F73:G73"/>
    <mergeCell ref="H73:I73"/>
    <mergeCell ref="K73:L73"/>
    <mergeCell ref="N73:O73"/>
    <mergeCell ref="P73:Q73"/>
    <mergeCell ref="B72:C72"/>
    <mergeCell ref="D72:E72"/>
    <mergeCell ref="F72:G72"/>
    <mergeCell ref="H72:I72"/>
    <mergeCell ref="K72:L72"/>
    <mergeCell ref="N72:O72"/>
    <mergeCell ref="P70:Q70"/>
    <mergeCell ref="B71:C71"/>
    <mergeCell ref="D71:E71"/>
    <mergeCell ref="F71:G71"/>
    <mergeCell ref="H71:I71"/>
    <mergeCell ref="K71:L71"/>
    <mergeCell ref="N71:O71"/>
    <mergeCell ref="P71:Q71"/>
    <mergeCell ref="B70:C70"/>
    <mergeCell ref="D70:E70"/>
    <mergeCell ref="F70:G70"/>
    <mergeCell ref="H70:I70"/>
    <mergeCell ref="K70:L70"/>
    <mergeCell ref="N70:O70"/>
    <mergeCell ref="P68:Q68"/>
    <mergeCell ref="B69:C69"/>
    <mergeCell ref="D69:E69"/>
    <mergeCell ref="F69:G69"/>
    <mergeCell ref="H69:I69"/>
    <mergeCell ref="K69:L69"/>
    <mergeCell ref="N69:O69"/>
    <mergeCell ref="P69:Q69"/>
    <mergeCell ref="B68:C68"/>
    <mergeCell ref="D68:E68"/>
    <mergeCell ref="F68:G68"/>
    <mergeCell ref="H68:I68"/>
    <mergeCell ref="K68:L68"/>
    <mergeCell ref="N68:O68"/>
    <mergeCell ref="P66:Q66"/>
    <mergeCell ref="B67:C67"/>
    <mergeCell ref="D67:E67"/>
    <mergeCell ref="F67:G67"/>
    <mergeCell ref="H67:I67"/>
    <mergeCell ref="K67:L67"/>
    <mergeCell ref="N67:O67"/>
    <mergeCell ref="P67:Q67"/>
    <mergeCell ref="B66:C66"/>
    <mergeCell ref="D66:E66"/>
    <mergeCell ref="F66:G66"/>
    <mergeCell ref="H66:I66"/>
    <mergeCell ref="K66:L66"/>
    <mergeCell ref="N66:O66"/>
    <mergeCell ref="P64:Q64"/>
    <mergeCell ref="B65:C65"/>
    <mergeCell ref="D65:E65"/>
    <mergeCell ref="F65:G65"/>
    <mergeCell ref="H65:I65"/>
    <mergeCell ref="K65:L65"/>
    <mergeCell ref="N65:O65"/>
    <mergeCell ref="P65:Q65"/>
    <mergeCell ref="B64:C64"/>
    <mergeCell ref="D64:E64"/>
    <mergeCell ref="F64:G64"/>
    <mergeCell ref="H64:I64"/>
    <mergeCell ref="K64:L64"/>
    <mergeCell ref="N64:O64"/>
    <mergeCell ref="P62:Q62"/>
    <mergeCell ref="B63:C63"/>
    <mergeCell ref="D63:E63"/>
    <mergeCell ref="F63:G63"/>
    <mergeCell ref="H63:I63"/>
    <mergeCell ref="K63:L63"/>
    <mergeCell ref="N63:O63"/>
    <mergeCell ref="P63:Q63"/>
    <mergeCell ref="B62:C62"/>
    <mergeCell ref="D62:E62"/>
    <mergeCell ref="F62:G62"/>
    <mergeCell ref="H62:I62"/>
    <mergeCell ref="K62:L62"/>
    <mergeCell ref="N62:O62"/>
    <mergeCell ref="P60:Q60"/>
    <mergeCell ref="B61:C61"/>
    <mergeCell ref="D61:E61"/>
    <mergeCell ref="F61:G61"/>
    <mergeCell ref="H61:I61"/>
    <mergeCell ref="K61:L61"/>
    <mergeCell ref="N61:O61"/>
    <mergeCell ref="P61:Q61"/>
    <mergeCell ref="B60:C60"/>
    <mergeCell ref="D60:E60"/>
    <mergeCell ref="F60:G60"/>
    <mergeCell ref="H60:I60"/>
    <mergeCell ref="K60:L60"/>
    <mergeCell ref="N60:O60"/>
    <mergeCell ref="P58:Q58"/>
    <mergeCell ref="B59:C59"/>
    <mergeCell ref="D59:E59"/>
    <mergeCell ref="F59:G59"/>
    <mergeCell ref="H59:I59"/>
    <mergeCell ref="K59:L59"/>
    <mergeCell ref="N59:O59"/>
    <mergeCell ref="P59:Q59"/>
    <mergeCell ref="B58:C58"/>
    <mergeCell ref="D58:E58"/>
    <mergeCell ref="F58:G58"/>
    <mergeCell ref="H58:I58"/>
    <mergeCell ref="K58:L58"/>
    <mergeCell ref="N58:O58"/>
    <mergeCell ref="P56:Q56"/>
    <mergeCell ref="B57:C57"/>
    <mergeCell ref="D57:E57"/>
    <mergeCell ref="F57:G57"/>
    <mergeCell ref="H57:I57"/>
    <mergeCell ref="K57:L57"/>
    <mergeCell ref="N57:O57"/>
    <mergeCell ref="P57:Q57"/>
    <mergeCell ref="B56:C56"/>
    <mergeCell ref="D56:E56"/>
    <mergeCell ref="F56:G56"/>
    <mergeCell ref="H56:I56"/>
    <mergeCell ref="K56:L56"/>
    <mergeCell ref="N56:O56"/>
    <mergeCell ref="P54:Q54"/>
    <mergeCell ref="B55:C55"/>
    <mergeCell ref="D55:E55"/>
    <mergeCell ref="F55:G55"/>
    <mergeCell ref="H55:I55"/>
    <mergeCell ref="K55:L55"/>
    <mergeCell ref="N55:O55"/>
    <mergeCell ref="P55:Q55"/>
    <mergeCell ref="B54:C54"/>
    <mergeCell ref="D54:E54"/>
    <mergeCell ref="F54:G54"/>
    <mergeCell ref="H54:I54"/>
    <mergeCell ref="K54:L54"/>
    <mergeCell ref="N54:O54"/>
    <mergeCell ref="P52:Q52"/>
    <mergeCell ref="B53:C53"/>
    <mergeCell ref="D53:E53"/>
    <mergeCell ref="F53:G53"/>
    <mergeCell ref="H53:I53"/>
    <mergeCell ref="K53:L53"/>
    <mergeCell ref="N53:O53"/>
    <mergeCell ref="P53:Q53"/>
    <mergeCell ref="B52:C52"/>
    <mergeCell ref="D52:E52"/>
    <mergeCell ref="F52:G52"/>
    <mergeCell ref="H52:I52"/>
    <mergeCell ref="K52:L52"/>
    <mergeCell ref="N52:O52"/>
    <mergeCell ref="P50:Q50"/>
    <mergeCell ref="B51:C51"/>
    <mergeCell ref="D51:E51"/>
    <mergeCell ref="F51:G51"/>
    <mergeCell ref="H51:I51"/>
    <mergeCell ref="K51:L51"/>
    <mergeCell ref="N51:O51"/>
    <mergeCell ref="P51:Q51"/>
    <mergeCell ref="B50:C50"/>
    <mergeCell ref="D50:E50"/>
    <mergeCell ref="F50:G50"/>
    <mergeCell ref="H50:I50"/>
    <mergeCell ref="K50:L50"/>
    <mergeCell ref="N50:O50"/>
    <mergeCell ref="P48:Q48"/>
    <mergeCell ref="B49:C49"/>
    <mergeCell ref="D49:E49"/>
    <mergeCell ref="F49:G49"/>
    <mergeCell ref="H49:I49"/>
    <mergeCell ref="K49:L49"/>
    <mergeCell ref="N49:O49"/>
    <mergeCell ref="P49:Q49"/>
    <mergeCell ref="B48:C48"/>
    <mergeCell ref="D48:E48"/>
    <mergeCell ref="F48:G48"/>
    <mergeCell ref="H48:I48"/>
    <mergeCell ref="K48:L48"/>
    <mergeCell ref="N48:O48"/>
    <mergeCell ref="P46:Q46"/>
    <mergeCell ref="B47:C47"/>
    <mergeCell ref="D47:E47"/>
    <mergeCell ref="F47:G47"/>
    <mergeCell ref="H47:I47"/>
    <mergeCell ref="K47:L47"/>
    <mergeCell ref="N47:O47"/>
    <mergeCell ref="P47:Q47"/>
    <mergeCell ref="B46:C46"/>
    <mergeCell ref="D46:E46"/>
    <mergeCell ref="F46:G46"/>
    <mergeCell ref="H46:I46"/>
    <mergeCell ref="K46:L46"/>
    <mergeCell ref="N46:O46"/>
    <mergeCell ref="P44:Q44"/>
    <mergeCell ref="B45:C45"/>
    <mergeCell ref="D45:E45"/>
    <mergeCell ref="F45:G45"/>
    <mergeCell ref="H45:I45"/>
    <mergeCell ref="K45:L45"/>
    <mergeCell ref="N45:O45"/>
    <mergeCell ref="P45:Q45"/>
    <mergeCell ref="B44:C44"/>
    <mergeCell ref="D44:E44"/>
    <mergeCell ref="F44:G44"/>
    <mergeCell ref="H44:I44"/>
    <mergeCell ref="K44:L44"/>
    <mergeCell ref="N44:O44"/>
    <mergeCell ref="P42:Q42"/>
    <mergeCell ref="B43:C43"/>
    <mergeCell ref="D43:E43"/>
    <mergeCell ref="F43:G43"/>
    <mergeCell ref="H43:I43"/>
    <mergeCell ref="K43:L43"/>
    <mergeCell ref="N43:O43"/>
    <mergeCell ref="P43:Q43"/>
    <mergeCell ref="B42:C42"/>
    <mergeCell ref="D42:E42"/>
    <mergeCell ref="F42:G42"/>
    <mergeCell ref="H42:I42"/>
    <mergeCell ref="K42:L42"/>
    <mergeCell ref="N42:O42"/>
    <mergeCell ref="P40:Q40"/>
    <mergeCell ref="B41:C41"/>
    <mergeCell ref="D41:E41"/>
    <mergeCell ref="F41:G41"/>
    <mergeCell ref="H41:I41"/>
    <mergeCell ref="K41:L41"/>
    <mergeCell ref="N41:O41"/>
    <mergeCell ref="P41:Q41"/>
    <mergeCell ref="B40:C40"/>
    <mergeCell ref="D40:E40"/>
    <mergeCell ref="F40:G40"/>
    <mergeCell ref="H40:I40"/>
    <mergeCell ref="K40:L40"/>
    <mergeCell ref="N40:O40"/>
    <mergeCell ref="P38:Q38"/>
    <mergeCell ref="B39:C39"/>
    <mergeCell ref="D39:E39"/>
    <mergeCell ref="F39:G39"/>
    <mergeCell ref="H39:I39"/>
    <mergeCell ref="K39:L39"/>
    <mergeCell ref="N39:O39"/>
    <mergeCell ref="P39:Q39"/>
    <mergeCell ref="B38:C38"/>
    <mergeCell ref="D38:E38"/>
    <mergeCell ref="F38:G38"/>
    <mergeCell ref="H38:I38"/>
    <mergeCell ref="K38:L38"/>
    <mergeCell ref="N38:O38"/>
    <mergeCell ref="P36:Q36"/>
    <mergeCell ref="B37:C37"/>
    <mergeCell ref="D37:E37"/>
    <mergeCell ref="F37:G37"/>
    <mergeCell ref="H37:I37"/>
    <mergeCell ref="K37:L37"/>
    <mergeCell ref="N37:O37"/>
    <mergeCell ref="P37:Q37"/>
    <mergeCell ref="B36:C36"/>
    <mergeCell ref="D36:E36"/>
    <mergeCell ref="F36:G36"/>
    <mergeCell ref="H36:I36"/>
    <mergeCell ref="K36:L36"/>
    <mergeCell ref="N36:O36"/>
    <mergeCell ref="P34:Q34"/>
    <mergeCell ref="B35:C35"/>
    <mergeCell ref="D35:E35"/>
    <mergeCell ref="F35:G35"/>
    <mergeCell ref="H35:I35"/>
    <mergeCell ref="K35:L35"/>
    <mergeCell ref="N35:O35"/>
    <mergeCell ref="P35:Q35"/>
    <mergeCell ref="B34:C34"/>
    <mergeCell ref="D34:E34"/>
    <mergeCell ref="F34:G34"/>
    <mergeCell ref="H34:I34"/>
    <mergeCell ref="K34:L34"/>
    <mergeCell ref="N34:O34"/>
    <mergeCell ref="P32:Q32"/>
    <mergeCell ref="B33:C33"/>
    <mergeCell ref="D33:E33"/>
    <mergeCell ref="F33:G33"/>
    <mergeCell ref="H33:I33"/>
    <mergeCell ref="K33:L33"/>
    <mergeCell ref="N33:O33"/>
    <mergeCell ref="P33:Q33"/>
    <mergeCell ref="B32:C32"/>
    <mergeCell ref="D32:E32"/>
    <mergeCell ref="F32:G32"/>
    <mergeCell ref="H32:I32"/>
    <mergeCell ref="K32:L32"/>
    <mergeCell ref="N32:O32"/>
    <mergeCell ref="P30:Q30"/>
    <mergeCell ref="B31:C31"/>
    <mergeCell ref="D31:E31"/>
    <mergeCell ref="F31:G31"/>
    <mergeCell ref="H31:I31"/>
    <mergeCell ref="K31:L31"/>
    <mergeCell ref="N31:O31"/>
    <mergeCell ref="P31:Q31"/>
    <mergeCell ref="B30:C30"/>
    <mergeCell ref="D30:E30"/>
    <mergeCell ref="F30:G30"/>
    <mergeCell ref="H30:I30"/>
    <mergeCell ref="K30:L30"/>
    <mergeCell ref="N30:O30"/>
    <mergeCell ref="P28:Q28"/>
    <mergeCell ref="B29:C29"/>
    <mergeCell ref="D29:E29"/>
    <mergeCell ref="F29:G29"/>
    <mergeCell ref="H29:I29"/>
    <mergeCell ref="K29:L29"/>
    <mergeCell ref="N29:O29"/>
    <mergeCell ref="P29:Q29"/>
    <mergeCell ref="B28:C28"/>
    <mergeCell ref="D28:E28"/>
    <mergeCell ref="F28:G28"/>
    <mergeCell ref="H28:I28"/>
    <mergeCell ref="K28:L28"/>
    <mergeCell ref="N28:O28"/>
    <mergeCell ref="P26:Q26"/>
    <mergeCell ref="B27:C27"/>
    <mergeCell ref="D27:E27"/>
    <mergeCell ref="F27:G27"/>
    <mergeCell ref="H27:I27"/>
    <mergeCell ref="K27:L27"/>
    <mergeCell ref="N27:O27"/>
    <mergeCell ref="P27:Q27"/>
    <mergeCell ref="B26:C26"/>
    <mergeCell ref="D26:E26"/>
    <mergeCell ref="F26:G26"/>
    <mergeCell ref="H26:I26"/>
    <mergeCell ref="K26:L26"/>
    <mergeCell ref="N26:O26"/>
    <mergeCell ref="P24:Q24"/>
    <mergeCell ref="B25:C25"/>
    <mergeCell ref="D25:E25"/>
    <mergeCell ref="F25:G25"/>
    <mergeCell ref="H25:I25"/>
    <mergeCell ref="K25:L25"/>
    <mergeCell ref="N25:O25"/>
    <mergeCell ref="P25:Q25"/>
    <mergeCell ref="B24:C24"/>
    <mergeCell ref="D24:E24"/>
    <mergeCell ref="F24:G24"/>
    <mergeCell ref="H24:I24"/>
    <mergeCell ref="K24:L24"/>
    <mergeCell ref="N24:O24"/>
    <mergeCell ref="P22:Q22"/>
    <mergeCell ref="B23:C23"/>
    <mergeCell ref="D23:E23"/>
    <mergeCell ref="F23:G23"/>
    <mergeCell ref="H23:I23"/>
    <mergeCell ref="K23:L23"/>
    <mergeCell ref="N23:O23"/>
    <mergeCell ref="P23:Q23"/>
    <mergeCell ref="B22:C22"/>
    <mergeCell ref="D22:E22"/>
    <mergeCell ref="F22:G22"/>
    <mergeCell ref="H22:I22"/>
    <mergeCell ref="K22:L22"/>
    <mergeCell ref="N22:O22"/>
    <mergeCell ref="K1:R1"/>
    <mergeCell ref="B2:Q2"/>
    <mergeCell ref="O14:Q14"/>
    <mergeCell ref="O12:Q12"/>
    <mergeCell ref="H6:Q6"/>
    <mergeCell ref="J20:M20"/>
    <mergeCell ref="C8:D8"/>
    <mergeCell ref="L10:N10"/>
    <mergeCell ref="O10:Q10"/>
    <mergeCell ref="B21:C21"/>
    <mergeCell ref="D21:E21"/>
    <mergeCell ref="F21:G21"/>
    <mergeCell ref="H21:I21"/>
    <mergeCell ref="K21:L21"/>
    <mergeCell ref="N21:O21"/>
    <mergeCell ref="P21:Q21"/>
    <mergeCell ref="D20:E20"/>
    <mergeCell ref="F20:G20"/>
    <mergeCell ref="B4:F4"/>
    <mergeCell ref="E12:F12"/>
    <mergeCell ref="E14:F14"/>
    <mergeCell ref="E16:F16"/>
    <mergeCell ref="E18:F18"/>
    <mergeCell ref="L14:N14"/>
    <mergeCell ref="B10:D10"/>
    <mergeCell ref="H20:I20"/>
    <mergeCell ref="N20:O20"/>
    <mergeCell ref="P20:Q20"/>
    <mergeCell ref="B20:C20"/>
    <mergeCell ref="E6:F6"/>
    <mergeCell ref="E8:F8"/>
    <mergeCell ref="E10:F10"/>
  </mergeCells>
  <dataValidations disablePrompts="1" count="1">
    <dataValidation type="list" allowBlank="1" showInputMessage="1" showErrorMessage="1" sqref="E18" xr:uid="{00000000-0002-0000-0100-000001000000}">
      <formula1>$S$22:$S$33</formula1>
    </dataValidation>
  </dataValidations>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Arbeitsblätter</vt:lpstr>
      </vt:variant>
      <vt:variant>
        <vt:i4>2</vt:i4>
      </vt:variant>
    </vt:vector>
  </HeadingPairs>
  <TitlesOfParts>
    <vt:vector size="2" baseType="lpstr">
      <vt:lpstr>Beschreibung</vt:lpstr>
      <vt:lpstr>Annuitätendarlehen</vt:lpstr>
    </vt:vector>
  </TitlesOfParts>
  <Manager/>
  <Company>Baugorilla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BAUGORILLA-Kreditrechner</dc:title>
  <dc:subject/>
  <dc:creator>Karl Ester (Baugorilla)</dc:creator>
  <cp:keywords>Kredit, Finanzierung, Zinsen</cp:keywords>
  <dc:description/>
  <cp:lastModifiedBy>Ester Karl</cp:lastModifiedBy>
  <dcterms:created xsi:type="dcterms:W3CDTF">2018-11-05T06:58:16Z</dcterms:created>
  <dcterms:modified xsi:type="dcterms:W3CDTF">2018-11-28T10:05:42Z</dcterms:modified>
  <cp:category>Tool</cp:category>
</cp:coreProperties>
</file>